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84" yWindow="216" windowWidth="20736" windowHeight="784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Sheet1!$A:$A,Sheet1!$1:$5</definedName>
  </definedNames>
  <calcPr calcId="145621"/>
</workbook>
</file>

<file path=xl/calcChain.xml><?xml version="1.0" encoding="utf-8"?>
<calcChain xmlns="http://schemas.openxmlformats.org/spreadsheetml/2006/main">
  <c r="I133" i="1" l="1"/>
  <c r="H133" i="1"/>
  <c r="E133" i="1"/>
  <c r="D133" i="1"/>
  <c r="J130" i="1"/>
  <c r="I130" i="1"/>
  <c r="G130" i="1"/>
  <c r="H130" i="1" s="1"/>
  <c r="F130" i="1"/>
  <c r="E130" i="1"/>
  <c r="C130" i="1"/>
  <c r="D130" i="1" s="1"/>
  <c r="B130" i="1"/>
  <c r="H129" i="1"/>
  <c r="D129" i="1"/>
  <c r="H128" i="1"/>
  <c r="D128" i="1"/>
  <c r="J125" i="1"/>
  <c r="I125" i="1"/>
  <c r="G125" i="1"/>
  <c r="H125" i="1" s="1"/>
  <c r="F125" i="1"/>
  <c r="C125" i="1"/>
  <c r="D125" i="1" s="1"/>
  <c r="B125" i="1"/>
  <c r="H124" i="1"/>
  <c r="D124" i="1"/>
  <c r="H123" i="1"/>
  <c r="D123" i="1"/>
  <c r="H122" i="1"/>
  <c r="D122" i="1"/>
  <c r="H121" i="1"/>
  <c r="D121" i="1"/>
  <c r="H120" i="1"/>
  <c r="D120" i="1"/>
  <c r="H119" i="1"/>
  <c r="D119" i="1"/>
  <c r="H118" i="1"/>
  <c r="D118" i="1"/>
  <c r="H117" i="1"/>
  <c r="D117" i="1"/>
  <c r="H116" i="1"/>
  <c r="D116" i="1"/>
  <c r="H115" i="1"/>
  <c r="D115" i="1"/>
  <c r="H114" i="1"/>
  <c r="D114" i="1"/>
  <c r="H113" i="1"/>
  <c r="D113" i="1"/>
  <c r="H112" i="1"/>
  <c r="D112" i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H101" i="1"/>
  <c r="D101" i="1"/>
  <c r="H100" i="1"/>
  <c r="D100" i="1"/>
  <c r="H99" i="1"/>
  <c r="D99" i="1"/>
  <c r="H98" i="1"/>
  <c r="D98" i="1"/>
  <c r="H97" i="1"/>
  <c r="D97" i="1"/>
  <c r="H96" i="1"/>
  <c r="D96" i="1"/>
  <c r="H95" i="1"/>
  <c r="D95" i="1"/>
  <c r="H94" i="1"/>
  <c r="D94" i="1"/>
  <c r="H93" i="1"/>
  <c r="D93" i="1"/>
  <c r="H92" i="1"/>
  <c r="D92" i="1"/>
  <c r="H91" i="1"/>
  <c r="D91" i="1"/>
  <c r="H90" i="1"/>
  <c r="D90" i="1"/>
  <c r="H89" i="1"/>
  <c r="D89" i="1"/>
  <c r="H88" i="1"/>
  <c r="D88" i="1"/>
  <c r="H87" i="1"/>
  <c r="D87" i="1"/>
  <c r="H86" i="1"/>
  <c r="D86" i="1"/>
  <c r="H85" i="1"/>
  <c r="D85" i="1"/>
  <c r="H84" i="1"/>
  <c r="D84" i="1"/>
  <c r="E125" i="1" s="1"/>
  <c r="J81" i="1"/>
  <c r="I81" i="1"/>
  <c r="G81" i="1"/>
  <c r="H81" i="1" s="1"/>
  <c r="F81" i="1"/>
  <c r="E81" i="1"/>
  <c r="C81" i="1"/>
  <c r="D81" i="1" s="1"/>
  <c r="B81" i="1"/>
  <c r="H80" i="1"/>
  <c r="D80" i="1"/>
  <c r="H79" i="1"/>
  <c r="D79" i="1"/>
  <c r="H78" i="1"/>
  <c r="D78" i="1"/>
  <c r="H77" i="1"/>
  <c r="D77" i="1"/>
  <c r="H76" i="1"/>
  <c r="D76" i="1"/>
  <c r="H75" i="1"/>
  <c r="D75" i="1"/>
  <c r="H74" i="1"/>
  <c r="D74" i="1"/>
  <c r="H73" i="1"/>
  <c r="D73" i="1"/>
  <c r="H72" i="1"/>
  <c r="D72" i="1"/>
  <c r="H71" i="1"/>
  <c r="D71" i="1"/>
  <c r="H70" i="1"/>
  <c r="D70" i="1"/>
  <c r="H69" i="1"/>
  <c r="D69" i="1"/>
  <c r="H68" i="1"/>
  <c r="D68" i="1"/>
  <c r="H67" i="1"/>
  <c r="D67" i="1"/>
  <c r="H66" i="1"/>
  <c r="D66" i="1"/>
  <c r="H65" i="1"/>
  <c r="D65" i="1"/>
  <c r="H64" i="1"/>
  <c r="D64" i="1"/>
  <c r="H63" i="1"/>
  <c r="D63" i="1"/>
  <c r="H62" i="1"/>
  <c r="D62" i="1"/>
  <c r="H61" i="1"/>
  <c r="D61" i="1"/>
  <c r="H60" i="1"/>
  <c r="D60" i="1"/>
  <c r="H59" i="1"/>
  <c r="D59" i="1"/>
  <c r="H58" i="1"/>
  <c r="D58" i="1"/>
  <c r="J55" i="1"/>
  <c r="I55" i="1"/>
  <c r="H55" i="1"/>
  <c r="G55" i="1"/>
  <c r="F55" i="1"/>
  <c r="D55" i="1"/>
  <c r="C55" i="1"/>
  <c r="B55" i="1"/>
  <c r="H54" i="1"/>
  <c r="D54" i="1"/>
  <c r="H53" i="1"/>
  <c r="D53" i="1"/>
  <c r="H52" i="1"/>
  <c r="D52" i="1"/>
  <c r="H51" i="1"/>
  <c r="D51" i="1"/>
  <c r="H50" i="1"/>
  <c r="D50" i="1"/>
  <c r="H49" i="1"/>
  <c r="D49" i="1"/>
  <c r="H48" i="1"/>
  <c r="D48" i="1"/>
  <c r="H47" i="1"/>
  <c r="D47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E55" i="1" s="1"/>
  <c r="H25" i="1"/>
  <c r="D25" i="1"/>
  <c r="J22" i="1"/>
  <c r="I22" i="1"/>
  <c r="G22" i="1"/>
  <c r="H22" i="1" s="1"/>
  <c r="F22" i="1"/>
  <c r="E22" i="1"/>
  <c r="C22" i="1"/>
  <c r="D22" i="1" s="1"/>
  <c r="B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J12" i="1"/>
  <c r="I12" i="1"/>
  <c r="H12" i="1"/>
  <c r="G12" i="1"/>
  <c r="F12" i="1"/>
  <c r="D12" i="1"/>
  <c r="C12" i="1"/>
  <c r="B12" i="1"/>
  <c r="H11" i="1"/>
  <c r="D11" i="1"/>
  <c r="H10" i="1"/>
  <c r="D10" i="1"/>
  <c r="H9" i="1"/>
  <c r="D9" i="1"/>
  <c r="E12" i="1" s="1"/>
  <c r="H8" i="1"/>
  <c r="D8" i="1"/>
  <c r="H7" i="1"/>
  <c r="D7" i="1"/>
</calcChain>
</file>

<file path=xl/sharedStrings.xml><?xml version="1.0" encoding="utf-8"?>
<sst xmlns="http://schemas.openxmlformats.org/spreadsheetml/2006/main" count="136" uniqueCount="136">
  <si>
    <t>Financial Aid Received by All Undergraduates Attending Minnesota Institutions, 2012-2013</t>
  </si>
  <si>
    <t>Grants</t>
  </si>
  <si>
    <t>Loans</t>
  </si>
  <si>
    <t>Institution</t>
  </si>
  <si>
    <t>Total number of undergraduates - financial aid cohort</t>
  </si>
  <si>
    <t>Number receiving federal, state, local, institutional or other sources of grant aid</t>
  </si>
  <si>
    <t>Percent receiving federal, state, local, institutional or other sources of grant aid</t>
  </si>
  <si>
    <t>Average amount of federal, state, local, institutional or other sources of grant aid dollars received</t>
  </si>
  <si>
    <t>Total amount of federal, state, local, institutional or other sources of grant aid dollars</t>
  </si>
  <si>
    <t>Number receiving Federal student loans</t>
  </si>
  <si>
    <t>Percent receiving Federal student loans</t>
  </si>
  <si>
    <t>Average amount of Federal student loan aid received</t>
  </si>
  <si>
    <t>Total amount of Federal student loan aid received</t>
  </si>
  <si>
    <t>University of Minnesota</t>
  </si>
  <si>
    <t>University of Minnesota-Crookston</t>
  </si>
  <si>
    <t>University of Minnesota-Duluth</t>
  </si>
  <si>
    <t>University of Minnesota-Morris</t>
  </si>
  <si>
    <t>University of Minnesota-Rochester</t>
  </si>
  <si>
    <t>University of Minnesota-Twin Cities</t>
  </si>
  <si>
    <t>Total University of Minnesota</t>
  </si>
  <si>
    <t>State Universities</t>
  </si>
  <si>
    <t>Bemidji State University</t>
  </si>
  <si>
    <t>Metropolitan State University</t>
  </si>
  <si>
    <t>Minnesota State University-Mankato</t>
  </si>
  <si>
    <t>Minnesota State University-Moorhead</t>
  </si>
  <si>
    <t>Saint Cloud State University</t>
  </si>
  <si>
    <t>Southwest Minnesota State University</t>
  </si>
  <si>
    <t>Winona State University</t>
  </si>
  <si>
    <t>Total State Universities</t>
  </si>
  <si>
    <t>State Colleges</t>
  </si>
  <si>
    <t>Alexandria Technical &amp; Community College</t>
  </si>
  <si>
    <t>Anoka Technical College</t>
  </si>
  <si>
    <t>Anoka-Ramsey Community College</t>
  </si>
  <si>
    <t>Central Lakes College-Brainerd</t>
  </si>
  <si>
    <t>Century College</t>
  </si>
  <si>
    <t>Dakota County Technical College</t>
  </si>
  <si>
    <t>Fond du Lac Tribal and Community College</t>
  </si>
  <si>
    <t>Hennepin Technical College</t>
  </si>
  <si>
    <t>Hibbing Community College</t>
  </si>
  <si>
    <t>Inver Hills Community College</t>
  </si>
  <si>
    <t>Itasca Community College</t>
  </si>
  <si>
    <t>Lake Superior College</t>
  </si>
  <si>
    <t>Mesabi Range Community and Technical College</t>
  </si>
  <si>
    <t>Minneapolis Community and Technical College</t>
  </si>
  <si>
    <t>Minnesota State College-Southeast Technical</t>
  </si>
  <si>
    <t>Minnesota State Community and Technical College</t>
  </si>
  <si>
    <t>Minnesota West Community and Technical College</t>
  </si>
  <si>
    <t>Normandale Community College</t>
  </si>
  <si>
    <t>North Hennepin Community College</t>
  </si>
  <si>
    <t>Northland Community and Technical College</t>
  </si>
  <si>
    <t>Northwest Technical College</t>
  </si>
  <si>
    <t>Pine Technical College</t>
  </si>
  <si>
    <t>Rainy River Community College</t>
  </si>
  <si>
    <t>Ridgewater College</t>
  </si>
  <si>
    <t>Riverland Community College</t>
  </si>
  <si>
    <t>Rochester Community and Technical College</t>
  </si>
  <si>
    <t>South Central College</t>
  </si>
  <si>
    <t>Saint Paul College</t>
  </si>
  <si>
    <t>St Cloud Technical and Community College</t>
  </si>
  <si>
    <t>Vermilion Community College</t>
  </si>
  <si>
    <t>Total State Colleges</t>
  </si>
  <si>
    <t>Private Colleges</t>
  </si>
  <si>
    <t>Augsburg College</t>
  </si>
  <si>
    <t>Bethany Lutheran College</t>
  </si>
  <si>
    <t>Bethel University</t>
  </si>
  <si>
    <t>Carleton College</t>
  </si>
  <si>
    <t>College of Saint Benedict</t>
  </si>
  <si>
    <t>Concordia College at Moorhead</t>
  </si>
  <si>
    <t>Concordia University-Saint Paul</t>
  </si>
  <si>
    <t>Crossroads College</t>
  </si>
  <si>
    <t>Crown College</t>
  </si>
  <si>
    <t>Gustavus Adolphus College</t>
  </si>
  <si>
    <t>Hamline University</t>
  </si>
  <si>
    <t>Macalester College</t>
  </si>
  <si>
    <t>Martin Luther College</t>
  </si>
  <si>
    <t>Minneapolis College of Art and Design</t>
  </si>
  <si>
    <t>North Central University</t>
  </si>
  <si>
    <t>Oak Hills Christian College</t>
  </si>
  <si>
    <t>Saint Johns University</t>
  </si>
  <si>
    <t>Saint Mary's University of Minnesota</t>
  </si>
  <si>
    <t>St Catherine University</t>
  </si>
  <si>
    <t>St Olaf College</t>
  </si>
  <si>
    <t>The College of Saint Scholastica</t>
  </si>
  <si>
    <t>University of Northwestern-St Paul</t>
  </si>
  <si>
    <t>University of St Thomas</t>
  </si>
  <si>
    <t>Total Private Colleges</t>
  </si>
  <si>
    <t>Private Career Schools</t>
  </si>
  <si>
    <t>Academy College</t>
  </si>
  <si>
    <t>Anthem College-Minnesota</t>
  </si>
  <si>
    <t>Argosy University-Twin Cities</t>
  </si>
  <si>
    <t>Brown College-Brooklyn Center</t>
  </si>
  <si>
    <t>Brown College-Mendota Heights</t>
  </si>
  <si>
    <t>DeVry University-Minnesota</t>
  </si>
  <si>
    <t>Duluth Business University</t>
  </si>
  <si>
    <t>Dunwoody College of Technology</t>
  </si>
  <si>
    <t>Globe University-Minneapolis</t>
  </si>
  <si>
    <t>Globe University-Woodbury</t>
  </si>
  <si>
    <t>Herzing University-Minneapolis</t>
  </si>
  <si>
    <t>Institute of Production and Recording</t>
  </si>
  <si>
    <t>ITT Technical Institute-Brooklyn Center</t>
  </si>
  <si>
    <t>ITT Technical Institute-Eden Prairie</t>
  </si>
  <si>
    <t>Le Cordon Bleu College of Culinary Arts</t>
  </si>
  <si>
    <t>Leech Lake Tribal College</t>
  </si>
  <si>
    <t>McNally Smith College of Music</t>
  </si>
  <si>
    <t>Miami Ad School-Minneapolis</t>
  </si>
  <si>
    <t>Minneapolis Business College</t>
  </si>
  <si>
    <t>Minneapolis Media Institute</t>
  </si>
  <si>
    <t>Minnesota School of Business-Blaine</t>
  </si>
  <si>
    <t>Minnesota School of Business-Brooklyn Center</t>
  </si>
  <si>
    <t>Minnesota School of Business-Elk River</t>
  </si>
  <si>
    <t>Minnesota School of Business-Lakeville</t>
  </si>
  <si>
    <t>Minnesota School of Business-Moorhead</t>
  </si>
  <si>
    <t>Minnesota School of Business-Plymouth</t>
  </si>
  <si>
    <t>Minnesota School of Business-Richfield</t>
  </si>
  <si>
    <t>Minnesota School of Business-Rochester</t>
  </si>
  <si>
    <t>Minnesota School of Business-Shakopee</t>
  </si>
  <si>
    <t>Minnesota School of Business-Waite Park</t>
  </si>
  <si>
    <t>National American University-Bloomington</t>
  </si>
  <si>
    <t>National American University-Brooklyn Center</t>
  </si>
  <si>
    <t>National American University-Burnsville</t>
  </si>
  <si>
    <t>National American University-Rochester</t>
  </si>
  <si>
    <t>National American University-Roseville</t>
  </si>
  <si>
    <t>Northwestern Health Sciences University</t>
  </si>
  <si>
    <t>Rasmussen College-Minnesota</t>
  </si>
  <si>
    <t>Strayer University-Minnesota</t>
  </si>
  <si>
    <t>The Art Institutes International-Minnesota</t>
  </si>
  <si>
    <t>University of Phoenix-Minneapolis St Paul Campus</t>
  </si>
  <si>
    <t>White Earth Tribal and Community College</t>
  </si>
  <si>
    <t>Total Private Career Schools</t>
  </si>
  <si>
    <t>Private Online Only*</t>
  </si>
  <si>
    <t>Capella University</t>
  </si>
  <si>
    <t>Walden University</t>
  </si>
  <si>
    <t>Total Private Online</t>
  </si>
  <si>
    <t>Total</t>
  </si>
  <si>
    <t>*Capella and Walden report their nationwide enrollment data. They have Minnesota headquarters.</t>
  </si>
  <si>
    <t>Source: U.S. Department of Education, IPEDS Student Financial Aid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</si>
</sst>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2" applyNumberFormat="1" applyFont="1"/>
    <xf numFmtId="164" fontId="2" fillId="2" borderId="1" xfId="1" applyNumberFormat="1" applyFont="1" applyFill="1" applyBorder="1"/>
    <xf numFmtId="165" fontId="2" fillId="2" borderId="1" xfId="2" applyNumberFormat="1" applyFont="1" applyFill="1" applyBorder="1" applyAlignment="1"/>
    <xf numFmtId="164" fontId="2" fillId="3" borderId="1" xfId="1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horizontal="right" wrapText="1"/>
    </xf>
    <xf numFmtId="164" fontId="2" fillId="2" borderId="0" xfId="1" applyNumberFormat="1" applyFont="1" applyFill="1" applyAlignment="1">
      <alignment horizontal="right" wrapText="1"/>
    </xf>
    <xf numFmtId="165" fontId="2" fillId="2" borderId="0" xfId="2" applyNumberFormat="1" applyFont="1" applyFill="1" applyAlignment="1">
      <alignment horizontal="right" wrapText="1"/>
    </xf>
    <xf numFmtId="164" fontId="2" fillId="3" borderId="0" xfId="1" applyNumberFormat="1" applyFont="1" applyFill="1" applyAlignment="1">
      <alignment horizontal="right" wrapText="1"/>
    </xf>
    <xf numFmtId="165" fontId="2" fillId="3" borderId="0" xfId="2" applyNumberFormat="1" applyFont="1" applyFill="1" applyAlignment="1">
      <alignment horizontal="right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5" fontId="0" fillId="0" borderId="0" xfId="2" applyNumberFormat="1" applyFont="1" applyAlignment="1">
      <alignment wrapText="1"/>
    </xf>
    <xf numFmtId="164" fontId="0" fillId="0" borderId="0" xfId="1" applyNumberFormat="1" applyFont="1"/>
    <xf numFmtId="9" fontId="0" fillId="0" borderId="0" xfId="3" applyFont="1"/>
    <xf numFmtId="165" fontId="0" fillId="0" borderId="0" xfId="2" applyNumberFormat="1" applyFont="1"/>
    <xf numFmtId="9" fontId="2" fillId="0" borderId="0" xfId="3" applyFont="1"/>
    <xf numFmtId="165" fontId="3" fillId="4" borderId="2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HE Chart Style 1">
      <a:dk1>
        <a:sysClr val="windowText" lastClr="000000"/>
      </a:dk1>
      <a:lt1>
        <a:sysClr val="window" lastClr="FFFFFF"/>
      </a:lt1>
      <a:dk2>
        <a:srgbClr val="E5C520"/>
      </a:dk2>
      <a:lt2>
        <a:srgbClr val="FFE512"/>
      </a:lt2>
      <a:accent1>
        <a:srgbClr val="036CB6"/>
      </a:accent1>
      <a:accent2>
        <a:srgbClr val="50C8E8"/>
      </a:accent2>
      <a:accent3>
        <a:srgbClr val="D4542E"/>
      </a:accent3>
      <a:accent4>
        <a:srgbClr val="FAA634"/>
      </a:accent4>
      <a:accent5>
        <a:srgbClr val="1AAD52"/>
      </a:accent5>
      <a:accent6>
        <a:srgbClr val="B4D88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topLeftCell="A73" workbookViewId="0">
      <selection activeCell="A127" sqref="A127"/>
    </sheetView>
  </sheetViews>
  <sheetFormatPr defaultRowHeight="14.4" x14ac:dyDescent="0.3"/>
  <cols>
    <col min="1" max="1" width="41.5546875" customWidth="1"/>
    <col min="2" max="4" width="14.21875" style="16" customWidth="1"/>
    <col min="5" max="5" width="14.21875" style="18" customWidth="1"/>
    <col min="6" max="6" width="15.44140625" style="18" customWidth="1"/>
    <col min="7" max="8" width="14.21875" style="16" customWidth="1"/>
    <col min="9" max="9" width="14.21875" style="18" customWidth="1"/>
    <col min="10" max="10" width="16.109375" style="18" customWidth="1"/>
  </cols>
  <sheetData>
    <row r="1" spans="1:10" s="1" customFormat="1" x14ac:dyDescent="0.3">
      <c r="A1" s="1" t="s">
        <v>0</v>
      </c>
      <c r="B1" s="2"/>
      <c r="C1" s="2"/>
      <c r="D1" s="2"/>
      <c r="E1" s="3"/>
      <c r="F1" s="3"/>
      <c r="G1" s="2"/>
      <c r="H1" s="2"/>
      <c r="I1" s="3"/>
      <c r="J1" s="3"/>
    </row>
    <row r="2" spans="1:10" s="1" customFormat="1" x14ac:dyDescent="0.3">
      <c r="B2" s="2"/>
      <c r="C2" s="2"/>
      <c r="D2" s="2"/>
      <c r="E2" s="3"/>
      <c r="F2" s="3"/>
      <c r="G2" s="2"/>
      <c r="H2" s="2"/>
      <c r="I2" s="3"/>
      <c r="J2" s="3"/>
    </row>
    <row r="3" spans="1:10" s="1" customFormat="1" x14ac:dyDescent="0.3">
      <c r="B3" s="2"/>
      <c r="C3" s="4"/>
      <c r="D3" s="4"/>
      <c r="E3" s="5" t="s">
        <v>1</v>
      </c>
      <c r="F3" s="5"/>
      <c r="G3" s="6" t="s">
        <v>2</v>
      </c>
      <c r="H3" s="6"/>
      <c r="I3" s="6"/>
      <c r="J3" s="6"/>
    </row>
    <row r="4" spans="1:10" s="7" customFormat="1" ht="115.2" x14ac:dyDescent="0.3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0" t="s">
        <v>8</v>
      </c>
      <c r="G4" s="11" t="s">
        <v>9</v>
      </c>
      <c r="H4" s="11" t="s">
        <v>10</v>
      </c>
      <c r="I4" s="12" t="s">
        <v>11</v>
      </c>
      <c r="J4" s="12" t="s">
        <v>12</v>
      </c>
    </row>
    <row r="5" spans="1:10" s="13" customFormat="1" x14ac:dyDescent="0.3">
      <c r="B5" s="14"/>
      <c r="C5" s="14"/>
      <c r="D5" s="14"/>
      <c r="E5" s="15"/>
      <c r="F5" s="15"/>
      <c r="G5" s="14"/>
      <c r="H5" s="14"/>
      <c r="I5" s="15"/>
      <c r="J5" s="15"/>
    </row>
    <row r="6" spans="1:10" s="13" customFormat="1" x14ac:dyDescent="0.3">
      <c r="A6" s="7" t="s">
        <v>13</v>
      </c>
      <c r="B6" s="14"/>
      <c r="C6" s="14"/>
      <c r="D6" s="14"/>
      <c r="E6" s="15"/>
      <c r="F6" s="15"/>
      <c r="G6" s="14"/>
      <c r="H6" s="14"/>
      <c r="I6" s="15"/>
      <c r="J6" s="15"/>
    </row>
    <row r="7" spans="1:10" x14ac:dyDescent="0.3">
      <c r="A7" t="s">
        <v>14</v>
      </c>
      <c r="B7" s="16">
        <v>2764</v>
      </c>
      <c r="C7" s="16">
        <v>1144</v>
      </c>
      <c r="D7" s="17">
        <f t="shared" ref="D7:D12" si="0">C7/B7</f>
        <v>0.41389290882778584</v>
      </c>
      <c r="E7" s="18">
        <v>7681</v>
      </c>
      <c r="F7" s="18">
        <v>8787589</v>
      </c>
      <c r="G7" s="16">
        <v>1099</v>
      </c>
      <c r="H7" s="17">
        <f>G7/B7</f>
        <v>0.39761215629522434</v>
      </c>
      <c r="I7" s="18">
        <v>6852</v>
      </c>
      <c r="J7" s="18">
        <v>7529976</v>
      </c>
    </row>
    <row r="8" spans="1:10" x14ac:dyDescent="0.3">
      <c r="A8" t="s">
        <v>15</v>
      </c>
      <c r="B8" s="16">
        <v>10346</v>
      </c>
      <c r="C8" s="16">
        <v>6088</v>
      </c>
      <c r="D8" s="17">
        <f t="shared" si="0"/>
        <v>0.58843997680262905</v>
      </c>
      <c r="E8" s="18">
        <v>6470</v>
      </c>
      <c r="F8" s="18">
        <v>39391829</v>
      </c>
      <c r="G8" s="16">
        <v>6086</v>
      </c>
      <c r="H8" s="17">
        <f t="shared" ref="H8:H12" si="1">G8/B8</f>
        <v>0.58824666537792381</v>
      </c>
      <c r="I8" s="18">
        <v>6463</v>
      </c>
      <c r="J8" s="18">
        <v>39334641</v>
      </c>
    </row>
    <row r="9" spans="1:10" x14ac:dyDescent="0.3">
      <c r="A9" t="s">
        <v>16</v>
      </c>
      <c r="B9" s="16">
        <v>1896</v>
      </c>
      <c r="C9" s="16">
        <v>1402</v>
      </c>
      <c r="D9" s="17">
        <f t="shared" si="0"/>
        <v>0.73945147679324896</v>
      </c>
      <c r="E9" s="18">
        <v>8249</v>
      </c>
      <c r="F9" s="18">
        <v>11565193</v>
      </c>
      <c r="G9" s="16">
        <v>955</v>
      </c>
      <c r="H9" s="17">
        <f t="shared" si="1"/>
        <v>0.50369198312236285</v>
      </c>
      <c r="I9" s="18">
        <v>6051</v>
      </c>
      <c r="J9" s="18">
        <v>5778863</v>
      </c>
    </row>
    <row r="10" spans="1:10" x14ac:dyDescent="0.3">
      <c r="A10" t="s">
        <v>17</v>
      </c>
      <c r="B10" s="16">
        <v>414</v>
      </c>
      <c r="C10" s="16">
        <v>267</v>
      </c>
      <c r="D10" s="17">
        <f t="shared" si="0"/>
        <v>0.64492753623188404</v>
      </c>
      <c r="E10" s="18">
        <v>6296</v>
      </c>
      <c r="F10" s="18">
        <v>1681110</v>
      </c>
      <c r="G10" s="16">
        <v>280</v>
      </c>
      <c r="H10" s="17">
        <f t="shared" si="1"/>
        <v>0.67632850241545894</v>
      </c>
      <c r="I10" s="18">
        <v>6457</v>
      </c>
      <c r="J10" s="18">
        <v>1807850</v>
      </c>
    </row>
    <row r="11" spans="1:10" x14ac:dyDescent="0.3">
      <c r="A11" t="s">
        <v>18</v>
      </c>
      <c r="B11" s="16">
        <v>34469</v>
      </c>
      <c r="C11" s="16">
        <v>18111</v>
      </c>
      <c r="D11" s="17">
        <f t="shared" si="0"/>
        <v>0.52542864602976591</v>
      </c>
      <c r="E11" s="18">
        <v>6966</v>
      </c>
      <c r="F11" s="18">
        <v>126160184</v>
      </c>
      <c r="G11" s="16">
        <v>15565</v>
      </c>
      <c r="H11" s="17">
        <f t="shared" si="1"/>
        <v>0.45156517450462735</v>
      </c>
      <c r="I11" s="18">
        <v>6833</v>
      </c>
      <c r="J11" s="18">
        <v>106359238</v>
      </c>
    </row>
    <row r="12" spans="1:10" s="1" customFormat="1" x14ac:dyDescent="0.3">
      <c r="A12" s="1" t="s">
        <v>19</v>
      </c>
      <c r="B12" s="2">
        <f>SUM(B7:B11)</f>
        <v>49889</v>
      </c>
      <c r="C12" s="2">
        <f>SUM(C7:C11)</f>
        <v>27012</v>
      </c>
      <c r="D12" s="19">
        <f t="shared" si="0"/>
        <v>0.54144200124275887</v>
      </c>
      <c r="E12" s="20">
        <f>SUMPRODUCT(D8:D11,E8:E11)/SUM(D8:D11)</f>
        <v>7055.9624855960801</v>
      </c>
      <c r="F12" s="3">
        <f>SUM(F7:F11)</f>
        <v>187585905</v>
      </c>
      <c r="G12" s="2">
        <f>SUM(G7:G11)</f>
        <v>23985</v>
      </c>
      <c r="H12" s="19">
        <f t="shared" si="1"/>
        <v>0.48076730341357815</v>
      </c>
      <c r="I12" s="20">
        <f>SUMPRODUCT(G8:G11,I8:I11)/SUM(G8:G11)</f>
        <v>6697.3751638556323</v>
      </c>
      <c r="J12" s="3">
        <f>SUM(J7:J11)</f>
        <v>160810568</v>
      </c>
    </row>
    <row r="13" spans="1:10" x14ac:dyDescent="0.3">
      <c r="D13" s="17"/>
    </row>
    <row r="14" spans="1:10" x14ac:dyDescent="0.3">
      <c r="A14" s="1" t="s">
        <v>20</v>
      </c>
      <c r="D14" s="17"/>
    </row>
    <row r="15" spans="1:10" x14ac:dyDescent="0.3">
      <c r="A15" t="s">
        <v>21</v>
      </c>
      <c r="B15" s="16">
        <v>4754</v>
      </c>
      <c r="C15" s="16">
        <v>2675</v>
      </c>
      <c r="D15" s="17">
        <f t="shared" ref="D15:D22" si="2">C15/B15</f>
        <v>0.56268405553218337</v>
      </c>
      <c r="E15" s="18">
        <v>5246</v>
      </c>
      <c r="F15" s="18">
        <v>14032661</v>
      </c>
      <c r="G15" s="16">
        <v>2824</v>
      </c>
      <c r="H15" s="17">
        <f t="shared" ref="H15:H22" si="3">G15/B15</f>
        <v>0.59402608329827511</v>
      </c>
      <c r="I15" s="18">
        <v>6994</v>
      </c>
      <c r="J15" s="18">
        <v>19750129</v>
      </c>
    </row>
    <row r="16" spans="1:10" x14ac:dyDescent="0.3">
      <c r="A16" t="s">
        <v>22</v>
      </c>
      <c r="B16" s="16">
        <v>7669</v>
      </c>
      <c r="C16" s="16">
        <v>3777</v>
      </c>
      <c r="D16" s="17">
        <f t="shared" si="2"/>
        <v>0.49250228191420004</v>
      </c>
      <c r="E16" s="18">
        <v>3703</v>
      </c>
      <c r="F16" s="18">
        <v>13984641</v>
      </c>
      <c r="G16" s="16">
        <v>3993</v>
      </c>
      <c r="H16" s="17">
        <f t="shared" si="3"/>
        <v>0.52066762289737911</v>
      </c>
      <c r="I16" s="18">
        <v>7888</v>
      </c>
      <c r="J16" s="18">
        <v>31494825</v>
      </c>
    </row>
    <row r="17" spans="1:10" x14ac:dyDescent="0.3">
      <c r="A17" t="s">
        <v>23</v>
      </c>
      <c r="B17" s="16">
        <v>13574</v>
      </c>
      <c r="C17" s="16">
        <v>6544</v>
      </c>
      <c r="D17" s="17">
        <f t="shared" si="2"/>
        <v>0.48209812877560043</v>
      </c>
      <c r="E17" s="18">
        <v>4909</v>
      </c>
      <c r="F17" s="18">
        <v>32122222</v>
      </c>
      <c r="G17" s="16">
        <v>8009</v>
      </c>
      <c r="H17" s="17">
        <f t="shared" si="3"/>
        <v>0.59002504788566379</v>
      </c>
      <c r="I17" s="18">
        <v>6562</v>
      </c>
      <c r="J17" s="18">
        <v>52556047</v>
      </c>
    </row>
    <row r="18" spans="1:10" x14ac:dyDescent="0.3">
      <c r="A18" t="s">
        <v>24</v>
      </c>
      <c r="B18" s="16">
        <v>6421</v>
      </c>
      <c r="C18" s="16">
        <v>3406</v>
      </c>
      <c r="D18" s="17">
        <f t="shared" si="2"/>
        <v>0.53044697087681048</v>
      </c>
      <c r="E18" s="18">
        <v>4375</v>
      </c>
      <c r="F18" s="18">
        <v>14901828</v>
      </c>
      <c r="G18" s="16">
        <v>4046</v>
      </c>
      <c r="H18" s="17">
        <f t="shared" si="3"/>
        <v>0.63011991901572961</v>
      </c>
      <c r="I18" s="18">
        <v>7037</v>
      </c>
      <c r="J18" s="18">
        <v>28471175</v>
      </c>
    </row>
    <row r="19" spans="1:10" x14ac:dyDescent="0.3">
      <c r="A19" t="s">
        <v>25</v>
      </c>
      <c r="B19" s="16">
        <v>15250</v>
      </c>
      <c r="C19" s="16">
        <v>7332</v>
      </c>
      <c r="D19" s="17">
        <f t="shared" si="2"/>
        <v>0.48078688524590163</v>
      </c>
      <c r="E19" s="18">
        <v>4842</v>
      </c>
      <c r="F19" s="18">
        <v>35500370</v>
      </c>
      <c r="G19" s="16">
        <v>7770</v>
      </c>
      <c r="H19" s="17">
        <f t="shared" si="3"/>
        <v>0.50950819672131142</v>
      </c>
      <c r="I19" s="18">
        <v>6785</v>
      </c>
      <c r="J19" s="18">
        <v>52717721</v>
      </c>
    </row>
    <row r="20" spans="1:10" x14ac:dyDescent="0.3">
      <c r="A20" t="s">
        <v>26</v>
      </c>
      <c r="B20" s="16">
        <v>6560</v>
      </c>
      <c r="C20" s="16">
        <v>1887</v>
      </c>
      <c r="D20" s="17">
        <f t="shared" si="2"/>
        <v>0.28765243902439025</v>
      </c>
      <c r="E20" s="18">
        <v>4838</v>
      </c>
      <c r="F20" s="18">
        <v>9129865</v>
      </c>
      <c r="G20" s="16">
        <v>1731</v>
      </c>
      <c r="H20" s="17">
        <f t="shared" si="3"/>
        <v>0.26387195121951218</v>
      </c>
      <c r="I20" s="18">
        <v>6859</v>
      </c>
      <c r="J20" s="18">
        <v>11872751</v>
      </c>
    </row>
    <row r="21" spans="1:10" x14ac:dyDescent="0.3">
      <c r="A21" t="s">
        <v>27</v>
      </c>
      <c r="B21" s="16">
        <v>8397</v>
      </c>
      <c r="C21" s="16">
        <v>4544</v>
      </c>
      <c r="D21" s="17">
        <f t="shared" si="2"/>
        <v>0.54114564725497205</v>
      </c>
      <c r="E21" s="18">
        <v>4626</v>
      </c>
      <c r="F21" s="18">
        <v>21019583</v>
      </c>
      <c r="G21" s="16">
        <v>5400</v>
      </c>
      <c r="H21" s="17">
        <f t="shared" si="3"/>
        <v>0.64308681672025725</v>
      </c>
      <c r="I21" s="18">
        <v>6640</v>
      </c>
      <c r="J21" s="18">
        <v>35856089</v>
      </c>
    </row>
    <row r="22" spans="1:10" s="1" customFormat="1" x14ac:dyDescent="0.3">
      <c r="A22" s="1" t="s">
        <v>28</v>
      </c>
      <c r="B22" s="2">
        <f>SUM(B15:B21)</f>
        <v>62625</v>
      </c>
      <c r="C22" s="2">
        <f>SUM(C15:C21)</f>
        <v>30165</v>
      </c>
      <c r="D22" s="19">
        <f t="shared" si="2"/>
        <v>0.48167664670658683</v>
      </c>
      <c r="E22" s="20">
        <f>SUMPRODUCT(D15:D21,E15:E21)/SUM(D15:D21)</f>
        <v>4644.4786871326269</v>
      </c>
      <c r="F22" s="3">
        <f>SUM(F15:F21)</f>
        <v>140691170</v>
      </c>
      <c r="G22" s="2">
        <f>SUM(G15:G21)</f>
        <v>33773</v>
      </c>
      <c r="H22" s="19">
        <f t="shared" si="3"/>
        <v>0.53928942115768463</v>
      </c>
      <c r="I22" s="20">
        <f>SUMPRODUCT(G15:G21,I15:I21)/SUM(G15:G21)</f>
        <v>6890.7997216711574</v>
      </c>
      <c r="J22" s="3">
        <f>SUM(J15:J21)</f>
        <v>232718737</v>
      </c>
    </row>
    <row r="23" spans="1:10" x14ac:dyDescent="0.3">
      <c r="D23" s="17"/>
    </row>
    <row r="24" spans="1:10" x14ac:dyDescent="0.3">
      <c r="A24" s="1" t="s">
        <v>29</v>
      </c>
      <c r="D24" s="17"/>
    </row>
    <row r="25" spans="1:10" x14ac:dyDescent="0.3">
      <c r="A25" t="s">
        <v>30</v>
      </c>
      <c r="B25" s="16">
        <v>2992</v>
      </c>
      <c r="C25" s="16">
        <v>1537</v>
      </c>
      <c r="D25" s="17">
        <f t="shared" ref="D25:D55" si="4">C25/B25</f>
        <v>0.5137032085561497</v>
      </c>
      <c r="E25" s="18">
        <v>3947</v>
      </c>
      <c r="F25" s="18">
        <v>6066974</v>
      </c>
      <c r="G25" s="16">
        <v>1226</v>
      </c>
      <c r="H25" s="17">
        <f t="shared" ref="H25:H55" si="5">G25/B25</f>
        <v>0.40975935828877003</v>
      </c>
      <c r="I25" s="18">
        <v>6423</v>
      </c>
      <c r="J25" s="18">
        <v>7874841</v>
      </c>
    </row>
    <row r="26" spans="1:10" x14ac:dyDescent="0.3">
      <c r="A26" t="s">
        <v>31</v>
      </c>
      <c r="B26" s="16">
        <v>2184</v>
      </c>
      <c r="C26" s="16">
        <v>1371</v>
      </c>
      <c r="D26" s="17">
        <f t="shared" si="4"/>
        <v>0.62774725274725274</v>
      </c>
      <c r="E26" s="18">
        <v>3720</v>
      </c>
      <c r="F26" s="18">
        <v>5100322</v>
      </c>
      <c r="G26" s="16">
        <v>1319</v>
      </c>
      <c r="H26" s="17">
        <f t="shared" si="5"/>
        <v>0.6039377289377289</v>
      </c>
      <c r="I26" s="18">
        <v>7462</v>
      </c>
      <c r="J26" s="18">
        <v>9842786</v>
      </c>
    </row>
    <row r="27" spans="1:10" x14ac:dyDescent="0.3">
      <c r="A27" t="s">
        <v>32</v>
      </c>
      <c r="B27" s="16">
        <v>9497</v>
      </c>
      <c r="C27" s="16">
        <v>4778</v>
      </c>
      <c r="D27" s="17">
        <f t="shared" si="4"/>
        <v>0.50310624407707694</v>
      </c>
      <c r="E27" s="18">
        <v>3250</v>
      </c>
      <c r="F27" s="18">
        <v>15530281</v>
      </c>
      <c r="G27" s="16">
        <v>3715</v>
      </c>
      <c r="H27" s="17">
        <f t="shared" si="5"/>
        <v>0.39117616089291357</v>
      </c>
      <c r="I27" s="18">
        <v>6801</v>
      </c>
      <c r="J27" s="18">
        <v>25265190</v>
      </c>
    </row>
    <row r="28" spans="1:10" x14ac:dyDescent="0.3">
      <c r="A28" t="s">
        <v>33</v>
      </c>
      <c r="B28" s="16">
        <v>4481</v>
      </c>
      <c r="C28" s="16">
        <v>2486</v>
      </c>
      <c r="D28" s="17">
        <f t="shared" si="4"/>
        <v>0.55478687792903369</v>
      </c>
      <c r="E28" s="18">
        <v>4103</v>
      </c>
      <c r="F28" s="18">
        <v>10200056</v>
      </c>
      <c r="G28" s="16">
        <v>1664</v>
      </c>
      <c r="H28" s="17">
        <f t="shared" si="5"/>
        <v>0.37134568176746263</v>
      </c>
      <c r="I28" s="18">
        <v>6207</v>
      </c>
      <c r="J28" s="18">
        <v>10327685</v>
      </c>
    </row>
    <row r="29" spans="1:10" x14ac:dyDescent="0.3">
      <c r="A29" t="s">
        <v>34</v>
      </c>
      <c r="B29" s="16">
        <v>10476</v>
      </c>
      <c r="C29" s="16">
        <v>5955</v>
      </c>
      <c r="D29" s="17">
        <f t="shared" si="4"/>
        <v>0.56844215349369986</v>
      </c>
      <c r="E29" s="18">
        <v>3495</v>
      </c>
      <c r="F29" s="18">
        <v>20812434</v>
      </c>
      <c r="G29" s="16">
        <v>5051</v>
      </c>
      <c r="H29" s="17">
        <f t="shared" si="5"/>
        <v>0.48214967544864451</v>
      </c>
      <c r="I29" s="18">
        <v>6880</v>
      </c>
      <c r="J29" s="18">
        <v>34749707</v>
      </c>
    </row>
    <row r="30" spans="1:10" x14ac:dyDescent="0.3">
      <c r="A30" t="s">
        <v>35</v>
      </c>
      <c r="B30" s="16">
        <v>3711</v>
      </c>
      <c r="C30" s="16">
        <v>1791</v>
      </c>
      <c r="D30" s="17">
        <f t="shared" si="4"/>
        <v>0.48261924009700891</v>
      </c>
      <c r="E30" s="18">
        <v>3749</v>
      </c>
      <c r="F30" s="18">
        <v>6713883</v>
      </c>
      <c r="G30" s="16">
        <v>1564</v>
      </c>
      <c r="H30" s="17">
        <f t="shared" si="5"/>
        <v>0.42144974400431151</v>
      </c>
      <c r="I30" s="18">
        <v>7302</v>
      </c>
      <c r="J30" s="18">
        <v>11420300</v>
      </c>
    </row>
    <row r="31" spans="1:10" x14ac:dyDescent="0.3">
      <c r="A31" t="s">
        <v>36</v>
      </c>
      <c r="B31" s="16">
        <v>2307</v>
      </c>
      <c r="C31" s="16">
        <v>870</v>
      </c>
      <c r="D31" s="17">
        <f t="shared" si="4"/>
        <v>0.37711313394018203</v>
      </c>
      <c r="E31" s="18">
        <v>4581</v>
      </c>
      <c r="F31" s="18">
        <v>3985584</v>
      </c>
      <c r="G31" s="16">
        <v>705</v>
      </c>
      <c r="H31" s="17">
        <f t="shared" si="5"/>
        <v>0.305591677503251</v>
      </c>
      <c r="I31" s="18">
        <v>6828</v>
      </c>
      <c r="J31" s="18">
        <v>4813604</v>
      </c>
    </row>
    <row r="32" spans="1:10" x14ac:dyDescent="0.3">
      <c r="A32" t="s">
        <v>37</v>
      </c>
      <c r="B32" s="16">
        <v>6587</v>
      </c>
      <c r="C32" s="16">
        <v>3703</v>
      </c>
      <c r="D32" s="17">
        <f t="shared" si="4"/>
        <v>0.56216790648246551</v>
      </c>
      <c r="E32" s="18">
        <v>3427</v>
      </c>
      <c r="F32" s="18">
        <v>12690889</v>
      </c>
      <c r="G32" s="16">
        <v>3040</v>
      </c>
      <c r="H32" s="17">
        <f t="shared" si="5"/>
        <v>0.46151510551085473</v>
      </c>
      <c r="I32" s="18">
        <v>7451</v>
      </c>
      <c r="J32" s="18">
        <v>22651050</v>
      </c>
    </row>
    <row r="33" spans="1:10" x14ac:dyDescent="0.3">
      <c r="A33" t="s">
        <v>38</v>
      </c>
      <c r="B33" s="16">
        <v>1318</v>
      </c>
      <c r="C33" s="16">
        <v>950</v>
      </c>
      <c r="D33" s="17">
        <f t="shared" si="4"/>
        <v>0.72078907435508344</v>
      </c>
      <c r="E33" s="18">
        <v>4652</v>
      </c>
      <c r="F33" s="18">
        <v>4419028</v>
      </c>
      <c r="G33" s="16">
        <v>796</v>
      </c>
      <c r="H33" s="17">
        <f t="shared" si="5"/>
        <v>0.60394537177541729</v>
      </c>
      <c r="I33" s="18">
        <v>6540</v>
      </c>
      <c r="J33" s="18">
        <v>5206146</v>
      </c>
    </row>
    <row r="34" spans="1:10" x14ac:dyDescent="0.3">
      <c r="A34" t="s">
        <v>39</v>
      </c>
      <c r="B34" s="16">
        <v>6114</v>
      </c>
      <c r="C34" s="16">
        <v>2832</v>
      </c>
      <c r="D34" s="17">
        <f t="shared" si="4"/>
        <v>0.46319921491658489</v>
      </c>
      <c r="E34" s="18">
        <v>3262</v>
      </c>
      <c r="F34" s="18">
        <v>9238353</v>
      </c>
      <c r="G34" s="16">
        <v>2389</v>
      </c>
      <c r="H34" s="17">
        <f t="shared" si="5"/>
        <v>0.39074255806346092</v>
      </c>
      <c r="I34" s="18">
        <v>5942</v>
      </c>
      <c r="J34" s="18">
        <v>14195653</v>
      </c>
    </row>
    <row r="35" spans="1:10" x14ac:dyDescent="0.3">
      <c r="A35" t="s">
        <v>40</v>
      </c>
      <c r="B35" s="16">
        <v>1262</v>
      </c>
      <c r="C35" s="16">
        <v>977</v>
      </c>
      <c r="D35" s="17">
        <f t="shared" si="4"/>
        <v>0.77416798732171155</v>
      </c>
      <c r="E35" s="18">
        <v>4455</v>
      </c>
      <c r="F35" s="18">
        <v>4352788</v>
      </c>
      <c r="G35" s="16">
        <v>637</v>
      </c>
      <c r="H35" s="17">
        <f t="shared" si="5"/>
        <v>0.50475435816164815</v>
      </c>
      <c r="I35" s="18">
        <v>5629</v>
      </c>
      <c r="J35" s="18">
        <v>3585598</v>
      </c>
    </row>
    <row r="36" spans="1:10" x14ac:dyDescent="0.3">
      <c r="A36" t="s">
        <v>41</v>
      </c>
      <c r="B36" s="16">
        <v>5422</v>
      </c>
      <c r="C36" s="16">
        <v>2715</v>
      </c>
      <c r="D36" s="17">
        <f t="shared" si="4"/>
        <v>0.50073773515308007</v>
      </c>
      <c r="E36" s="18">
        <v>3548</v>
      </c>
      <c r="F36" s="18">
        <v>9632322</v>
      </c>
      <c r="G36" s="16">
        <v>2496</v>
      </c>
      <c r="H36" s="17">
        <f t="shared" si="5"/>
        <v>0.4603467355219476</v>
      </c>
      <c r="I36" s="18">
        <v>6925</v>
      </c>
      <c r="J36" s="18">
        <v>17284956</v>
      </c>
    </row>
    <row r="37" spans="1:10" x14ac:dyDescent="0.3">
      <c r="A37" t="s">
        <v>42</v>
      </c>
      <c r="B37" s="16">
        <v>1478</v>
      </c>
      <c r="C37" s="16">
        <v>726</v>
      </c>
      <c r="D37" s="17">
        <f t="shared" si="4"/>
        <v>0.49120433017591342</v>
      </c>
      <c r="E37" s="18">
        <v>4887</v>
      </c>
      <c r="F37" s="18">
        <v>3547686</v>
      </c>
      <c r="G37" s="16">
        <v>687</v>
      </c>
      <c r="H37" s="17">
        <f t="shared" si="5"/>
        <v>0.46481732070365361</v>
      </c>
      <c r="I37" s="18">
        <v>6617</v>
      </c>
      <c r="J37" s="18">
        <v>4545721</v>
      </c>
    </row>
    <row r="38" spans="1:10" x14ac:dyDescent="0.3">
      <c r="A38" t="s">
        <v>43</v>
      </c>
      <c r="B38" s="16">
        <v>10091</v>
      </c>
      <c r="C38" s="16">
        <v>6548</v>
      </c>
      <c r="D38" s="17">
        <f t="shared" si="4"/>
        <v>0.64889505499950451</v>
      </c>
      <c r="E38" s="18">
        <v>3568</v>
      </c>
      <c r="F38" s="18">
        <v>23365651</v>
      </c>
      <c r="G38" s="16">
        <v>5306</v>
      </c>
      <c r="H38" s="17">
        <f t="shared" si="5"/>
        <v>0.52581508274700228</v>
      </c>
      <c r="I38" s="18">
        <v>7767</v>
      </c>
      <c r="J38" s="18">
        <v>41212441</v>
      </c>
    </row>
    <row r="39" spans="1:10" x14ac:dyDescent="0.3">
      <c r="A39" t="s">
        <v>44</v>
      </c>
      <c r="B39" s="16">
        <v>2301</v>
      </c>
      <c r="C39" s="16">
        <v>1460</v>
      </c>
      <c r="D39" s="17">
        <f t="shared" si="4"/>
        <v>0.63450673620165143</v>
      </c>
      <c r="E39" s="18">
        <v>3761</v>
      </c>
      <c r="F39" s="18">
        <v>5491535</v>
      </c>
      <c r="G39" s="16">
        <v>1416</v>
      </c>
      <c r="H39" s="17">
        <f t="shared" si="5"/>
        <v>0.61538461538461542</v>
      </c>
      <c r="I39" s="18">
        <v>7199</v>
      </c>
      <c r="J39" s="18">
        <v>10193085</v>
      </c>
    </row>
    <row r="40" spans="1:10" x14ac:dyDescent="0.3">
      <c r="A40" t="s">
        <v>45</v>
      </c>
      <c r="B40" s="16">
        <v>6786</v>
      </c>
      <c r="C40" s="16">
        <v>3713</v>
      </c>
      <c r="D40" s="17">
        <f t="shared" si="4"/>
        <v>0.54715590922487478</v>
      </c>
      <c r="E40" s="18">
        <v>3886</v>
      </c>
      <c r="F40" s="18">
        <v>14428463</v>
      </c>
      <c r="G40" s="16">
        <v>3575</v>
      </c>
      <c r="H40" s="17">
        <f t="shared" si="5"/>
        <v>0.52681992337164751</v>
      </c>
      <c r="I40" s="18">
        <v>6121</v>
      </c>
      <c r="J40" s="18">
        <v>21880808</v>
      </c>
    </row>
    <row r="41" spans="1:10" x14ac:dyDescent="0.3">
      <c r="A41" t="s">
        <v>46</v>
      </c>
      <c r="B41" s="16">
        <v>3467</v>
      </c>
      <c r="C41" s="16">
        <v>2221</v>
      </c>
      <c r="D41" s="17">
        <f t="shared" si="4"/>
        <v>0.64061147966541676</v>
      </c>
      <c r="E41" s="18">
        <v>3642</v>
      </c>
      <c r="F41" s="18">
        <v>8088227</v>
      </c>
      <c r="G41" s="16">
        <v>1384</v>
      </c>
      <c r="H41" s="17">
        <f t="shared" si="5"/>
        <v>0.39919238534756274</v>
      </c>
      <c r="I41" s="18">
        <v>6720</v>
      </c>
      <c r="J41" s="18">
        <v>9300094</v>
      </c>
    </row>
    <row r="42" spans="1:10" x14ac:dyDescent="0.3">
      <c r="A42" t="s">
        <v>47</v>
      </c>
      <c r="B42" s="16">
        <v>9854</v>
      </c>
      <c r="C42" s="16">
        <v>5023</v>
      </c>
      <c r="D42" s="17">
        <f t="shared" si="4"/>
        <v>0.50974223665516538</v>
      </c>
      <c r="E42" s="18">
        <v>3724</v>
      </c>
      <c r="F42" s="18">
        <v>18706944</v>
      </c>
      <c r="G42" s="16">
        <v>3688</v>
      </c>
      <c r="H42" s="17">
        <f t="shared" si="5"/>
        <v>0.37426425816927134</v>
      </c>
      <c r="I42" s="18">
        <v>6617</v>
      </c>
      <c r="J42" s="18">
        <v>24405082</v>
      </c>
    </row>
    <row r="43" spans="1:10" x14ac:dyDescent="0.3">
      <c r="A43" t="s">
        <v>48</v>
      </c>
      <c r="B43" s="16">
        <v>7752</v>
      </c>
      <c r="C43" s="16">
        <v>3826</v>
      </c>
      <c r="D43" s="17">
        <f t="shared" si="4"/>
        <v>0.4935500515995872</v>
      </c>
      <c r="E43" s="18">
        <v>3271</v>
      </c>
      <c r="F43" s="18">
        <v>12514092</v>
      </c>
      <c r="G43" s="16">
        <v>3564</v>
      </c>
      <c r="H43" s="17">
        <f t="shared" si="5"/>
        <v>0.45975232198142413</v>
      </c>
      <c r="I43" s="18">
        <v>6905</v>
      </c>
      <c r="J43" s="18">
        <v>24609177</v>
      </c>
    </row>
    <row r="44" spans="1:10" x14ac:dyDescent="0.3">
      <c r="A44" t="s">
        <v>49</v>
      </c>
      <c r="B44" s="16">
        <v>4080</v>
      </c>
      <c r="C44" s="16">
        <v>2007</v>
      </c>
      <c r="D44" s="17">
        <f t="shared" si="4"/>
        <v>0.49191176470588233</v>
      </c>
      <c r="E44" s="18">
        <v>3699</v>
      </c>
      <c r="F44" s="18">
        <v>7424483</v>
      </c>
      <c r="G44" s="16">
        <v>1991</v>
      </c>
      <c r="H44" s="17">
        <f t="shared" si="5"/>
        <v>0.48799019607843136</v>
      </c>
      <c r="I44" s="18">
        <v>7236</v>
      </c>
      <c r="J44" s="18">
        <v>14407261</v>
      </c>
    </row>
    <row r="45" spans="1:10" x14ac:dyDescent="0.3">
      <c r="A45" t="s">
        <v>50</v>
      </c>
      <c r="B45" s="16">
        <v>1181</v>
      </c>
      <c r="C45" s="16">
        <v>663</v>
      </c>
      <c r="D45" s="17">
        <f t="shared" si="4"/>
        <v>0.56138865368331925</v>
      </c>
      <c r="E45" s="18">
        <v>4599</v>
      </c>
      <c r="F45" s="18">
        <v>3049412</v>
      </c>
      <c r="G45" s="16">
        <v>595</v>
      </c>
      <c r="H45" s="17">
        <f t="shared" si="5"/>
        <v>0.50381033022861976</v>
      </c>
      <c r="I45" s="18">
        <v>5836</v>
      </c>
      <c r="J45" s="18">
        <v>3472286</v>
      </c>
    </row>
    <row r="46" spans="1:10" x14ac:dyDescent="0.3">
      <c r="A46" t="s">
        <v>51</v>
      </c>
      <c r="B46" s="16">
        <v>1031</v>
      </c>
      <c r="C46" s="16">
        <v>622</v>
      </c>
      <c r="D46" s="17">
        <f t="shared" si="4"/>
        <v>0.60329776915615907</v>
      </c>
      <c r="E46" s="18">
        <v>3953</v>
      </c>
      <c r="F46" s="18">
        <v>2458897</v>
      </c>
      <c r="G46" s="16">
        <v>541</v>
      </c>
      <c r="H46" s="17">
        <f t="shared" si="5"/>
        <v>0.52473326867119297</v>
      </c>
      <c r="I46" s="18">
        <v>7553</v>
      </c>
      <c r="J46" s="18">
        <v>4085980</v>
      </c>
    </row>
    <row r="47" spans="1:10" x14ac:dyDescent="0.3">
      <c r="A47" t="s">
        <v>52</v>
      </c>
      <c r="B47" s="16">
        <v>381</v>
      </c>
      <c r="C47" s="16">
        <v>266</v>
      </c>
      <c r="D47" s="17">
        <f t="shared" si="4"/>
        <v>0.69816272965879267</v>
      </c>
      <c r="E47" s="18">
        <v>5488</v>
      </c>
      <c r="F47" s="18">
        <v>1459800</v>
      </c>
      <c r="G47" s="16">
        <v>111</v>
      </c>
      <c r="H47" s="17">
        <f t="shared" si="5"/>
        <v>0.29133858267716534</v>
      </c>
      <c r="I47" s="18">
        <v>5709</v>
      </c>
      <c r="J47" s="18">
        <v>633674</v>
      </c>
    </row>
    <row r="48" spans="1:10" x14ac:dyDescent="0.3">
      <c r="A48" t="s">
        <v>53</v>
      </c>
      <c r="B48" s="16">
        <v>4068</v>
      </c>
      <c r="C48" s="16">
        <v>2432</v>
      </c>
      <c r="D48" s="17">
        <f t="shared" si="4"/>
        <v>0.5978367748279253</v>
      </c>
      <c r="E48" s="18">
        <v>4104</v>
      </c>
      <c r="F48" s="18">
        <v>9981118</v>
      </c>
      <c r="G48" s="16">
        <v>2054</v>
      </c>
      <c r="H48" s="17">
        <f t="shared" si="5"/>
        <v>0.50491642084562438</v>
      </c>
      <c r="I48" s="18">
        <v>5715</v>
      </c>
      <c r="J48" s="18">
        <v>11737694</v>
      </c>
    </row>
    <row r="49" spans="1:10" x14ac:dyDescent="0.3">
      <c r="A49" t="s">
        <v>54</v>
      </c>
      <c r="B49" s="16">
        <v>3527</v>
      </c>
      <c r="C49" s="16">
        <v>2046</v>
      </c>
      <c r="D49" s="17">
        <f t="shared" si="4"/>
        <v>0.58009639920612421</v>
      </c>
      <c r="E49" s="18">
        <v>3645</v>
      </c>
      <c r="F49" s="18">
        <v>7456989</v>
      </c>
      <c r="G49" s="16">
        <v>1430</v>
      </c>
      <c r="H49" s="17">
        <f t="shared" si="5"/>
        <v>0.40544371987524808</v>
      </c>
      <c r="I49" s="18">
        <v>7167</v>
      </c>
      <c r="J49" s="18">
        <v>10249389</v>
      </c>
    </row>
    <row r="50" spans="1:10" x14ac:dyDescent="0.3">
      <c r="A50" t="s">
        <v>55</v>
      </c>
      <c r="B50" s="16">
        <v>6275</v>
      </c>
      <c r="C50" s="16">
        <v>3405</v>
      </c>
      <c r="D50" s="17">
        <f t="shared" si="4"/>
        <v>0.54262948207171313</v>
      </c>
      <c r="E50" s="18">
        <v>3635</v>
      </c>
      <c r="F50" s="18">
        <v>12375632</v>
      </c>
      <c r="G50" s="16">
        <v>2809</v>
      </c>
      <c r="H50" s="17">
        <f t="shared" si="5"/>
        <v>0.44764940239043827</v>
      </c>
      <c r="I50" s="18">
        <v>6273</v>
      </c>
      <c r="J50" s="18">
        <v>17620042</v>
      </c>
    </row>
    <row r="51" spans="1:10" x14ac:dyDescent="0.3">
      <c r="A51" t="s">
        <v>56</v>
      </c>
      <c r="B51" s="16">
        <v>3904</v>
      </c>
      <c r="C51" s="16">
        <v>2343</v>
      </c>
      <c r="D51" s="17">
        <f t="shared" si="4"/>
        <v>0.60015368852459017</v>
      </c>
      <c r="E51" s="18">
        <v>3445</v>
      </c>
      <c r="F51" s="18">
        <v>8072134</v>
      </c>
      <c r="G51" s="16">
        <v>1886</v>
      </c>
      <c r="H51" s="17">
        <f t="shared" si="5"/>
        <v>0.48309426229508196</v>
      </c>
      <c r="I51" s="18">
        <v>5969</v>
      </c>
      <c r="J51" s="18">
        <v>11256911</v>
      </c>
    </row>
    <row r="52" spans="1:10" x14ac:dyDescent="0.3">
      <c r="A52" t="s">
        <v>57</v>
      </c>
      <c r="B52" s="16">
        <v>6746</v>
      </c>
      <c r="C52" s="16">
        <v>4491</v>
      </c>
      <c r="D52" s="17">
        <f t="shared" si="4"/>
        <v>0.66572783871924102</v>
      </c>
      <c r="E52" s="18">
        <v>3658</v>
      </c>
      <c r="F52" s="18">
        <v>16427605</v>
      </c>
      <c r="G52" s="16">
        <v>3455</v>
      </c>
      <c r="H52" s="17">
        <f t="shared" si="5"/>
        <v>0.51215535131930034</v>
      </c>
      <c r="I52" s="18">
        <v>6621</v>
      </c>
      <c r="J52" s="18">
        <v>22876800</v>
      </c>
    </row>
    <row r="53" spans="1:10" x14ac:dyDescent="0.3">
      <c r="A53" t="s">
        <v>58</v>
      </c>
      <c r="B53" s="16">
        <v>4751</v>
      </c>
      <c r="C53" s="16">
        <v>2903</v>
      </c>
      <c r="D53" s="17">
        <f t="shared" si="4"/>
        <v>0.61102925699852662</v>
      </c>
      <c r="E53" s="18">
        <v>3737</v>
      </c>
      <c r="F53" s="18">
        <v>10848006</v>
      </c>
      <c r="G53" s="16">
        <v>2569</v>
      </c>
      <c r="H53" s="17">
        <f t="shared" si="5"/>
        <v>0.54072826773310878</v>
      </c>
      <c r="I53" s="18">
        <v>5743</v>
      </c>
      <c r="J53" s="18">
        <v>14752890</v>
      </c>
    </row>
    <row r="54" spans="1:10" x14ac:dyDescent="0.3">
      <c r="A54" t="s">
        <v>59</v>
      </c>
      <c r="B54" s="16">
        <v>772</v>
      </c>
      <c r="C54" s="16">
        <v>348</v>
      </c>
      <c r="D54" s="17">
        <f t="shared" si="4"/>
        <v>0.45077720207253885</v>
      </c>
      <c r="E54" s="18">
        <v>4283</v>
      </c>
      <c r="F54" s="18">
        <v>1490604</v>
      </c>
      <c r="G54" s="16">
        <v>402</v>
      </c>
      <c r="H54" s="17">
        <f t="shared" si="5"/>
        <v>0.52072538860103623</v>
      </c>
      <c r="I54" s="18">
        <v>5742</v>
      </c>
      <c r="J54" s="18">
        <v>2308382</v>
      </c>
    </row>
    <row r="55" spans="1:10" s="1" customFormat="1" x14ac:dyDescent="0.3">
      <c r="A55" s="1" t="s">
        <v>60</v>
      </c>
      <c r="B55" s="2">
        <f>SUM(B25:B54)</f>
        <v>134796</v>
      </c>
      <c r="C55" s="2">
        <f>SUM(C25:C54)</f>
        <v>75008</v>
      </c>
      <c r="D55" s="17">
        <f t="shared" si="4"/>
        <v>0.55645568117748301</v>
      </c>
      <c r="E55" s="20">
        <f>SUMPRODUCT(D25:D54,E25:E54)/SUM(D25:D54)</f>
        <v>3923.2634646724077</v>
      </c>
      <c r="F55" s="3">
        <f>SUM(F25:F54)</f>
        <v>275930192</v>
      </c>
      <c r="G55" s="2">
        <f>SUM(G25:G54)</f>
        <v>62065</v>
      </c>
      <c r="H55" s="19">
        <f t="shared" si="5"/>
        <v>0.46043651146918307</v>
      </c>
      <c r="I55" s="20">
        <f>SUMPRODUCT(G25:G54,I25:I54)/SUM(G25:G54)</f>
        <v>6715.037444614517</v>
      </c>
      <c r="J55" s="3">
        <f>SUM(J25:J54)</f>
        <v>416765233</v>
      </c>
    </row>
    <row r="56" spans="1:10" x14ac:dyDescent="0.3">
      <c r="D56" s="17"/>
    </row>
    <row r="57" spans="1:10" x14ac:dyDescent="0.3">
      <c r="A57" s="1" t="s">
        <v>61</v>
      </c>
      <c r="D57" s="17"/>
    </row>
    <row r="58" spans="1:10" x14ac:dyDescent="0.3">
      <c r="A58" t="s">
        <v>62</v>
      </c>
      <c r="B58" s="16">
        <v>2877</v>
      </c>
      <c r="C58" s="16">
        <v>2212</v>
      </c>
      <c r="D58" s="17">
        <f t="shared" ref="D58:D81" si="6">C58/B58</f>
        <v>0.76885644768856443</v>
      </c>
      <c r="E58" s="18">
        <v>16328</v>
      </c>
      <c r="F58" s="18">
        <v>36117849</v>
      </c>
      <c r="G58" s="16">
        <v>2047</v>
      </c>
      <c r="H58" s="17">
        <f t="shared" ref="H58:H81" si="7">G58/B58</f>
        <v>0.71150503997219328</v>
      </c>
      <c r="I58" s="18">
        <v>8276</v>
      </c>
      <c r="J58" s="18">
        <v>16940835</v>
      </c>
    </row>
    <row r="59" spans="1:10" x14ac:dyDescent="0.3">
      <c r="A59" t="s">
        <v>63</v>
      </c>
      <c r="B59" s="16">
        <v>598</v>
      </c>
      <c r="C59" s="16">
        <v>581</v>
      </c>
      <c r="D59" s="17">
        <f t="shared" si="6"/>
        <v>0.97157190635451507</v>
      </c>
      <c r="E59" s="18">
        <v>13178</v>
      </c>
      <c r="F59" s="18">
        <v>7656211</v>
      </c>
      <c r="G59" s="16">
        <v>453</v>
      </c>
      <c r="H59" s="17">
        <f t="shared" si="7"/>
        <v>0.75752508361204018</v>
      </c>
      <c r="I59" s="18">
        <v>6478</v>
      </c>
      <c r="J59" s="18">
        <v>2934654</v>
      </c>
    </row>
    <row r="60" spans="1:10" x14ac:dyDescent="0.3">
      <c r="A60" t="s">
        <v>64</v>
      </c>
      <c r="B60" s="16">
        <v>3433</v>
      </c>
      <c r="C60" s="16">
        <v>2986</v>
      </c>
      <c r="D60" s="17">
        <f t="shared" si="6"/>
        <v>0.86979318380425286</v>
      </c>
      <c r="E60" s="18">
        <v>13899</v>
      </c>
      <c r="F60" s="18">
        <v>41501409</v>
      </c>
      <c r="G60" s="16">
        <v>2316</v>
      </c>
      <c r="H60" s="17">
        <f t="shared" si="7"/>
        <v>0.67462860471890473</v>
      </c>
      <c r="I60" s="18">
        <v>7496</v>
      </c>
      <c r="J60" s="18">
        <v>17360301</v>
      </c>
    </row>
    <row r="61" spans="1:10" x14ac:dyDescent="0.3">
      <c r="A61" t="s">
        <v>65</v>
      </c>
      <c r="B61" s="16">
        <v>2055</v>
      </c>
      <c r="C61" s="16">
        <v>1342</v>
      </c>
      <c r="D61" s="17">
        <f t="shared" si="6"/>
        <v>0.65304136253041367</v>
      </c>
      <c r="E61" s="18">
        <v>26829</v>
      </c>
      <c r="F61" s="18">
        <v>36004475</v>
      </c>
      <c r="G61" s="16">
        <v>976</v>
      </c>
      <c r="H61" s="17">
        <f t="shared" si="7"/>
        <v>0.47493917274939174</v>
      </c>
      <c r="I61" s="18">
        <v>4556</v>
      </c>
      <c r="J61" s="18">
        <v>4446560</v>
      </c>
    </row>
    <row r="62" spans="1:10" x14ac:dyDescent="0.3">
      <c r="A62" t="s">
        <v>66</v>
      </c>
      <c r="B62" s="16">
        <v>2070</v>
      </c>
      <c r="C62" s="16">
        <v>2032</v>
      </c>
      <c r="D62" s="17">
        <f t="shared" si="6"/>
        <v>0.98164251207729469</v>
      </c>
      <c r="E62" s="18">
        <v>20709</v>
      </c>
      <c r="F62" s="18">
        <v>42081660</v>
      </c>
      <c r="G62" s="16">
        <v>1341</v>
      </c>
      <c r="H62" s="17">
        <f t="shared" si="7"/>
        <v>0.64782608695652177</v>
      </c>
      <c r="I62" s="18">
        <v>6859</v>
      </c>
      <c r="J62" s="18">
        <v>9198014</v>
      </c>
    </row>
    <row r="63" spans="1:10" x14ac:dyDescent="0.3">
      <c r="A63" t="s">
        <v>67</v>
      </c>
      <c r="B63" s="16">
        <v>2609</v>
      </c>
      <c r="C63" s="16">
        <v>2503</v>
      </c>
      <c r="D63" s="17">
        <f t="shared" si="6"/>
        <v>0.95937140666922194</v>
      </c>
      <c r="E63" s="18">
        <v>17426</v>
      </c>
      <c r="F63" s="18">
        <v>43616747</v>
      </c>
      <c r="G63" s="16">
        <v>1774</v>
      </c>
      <c r="H63" s="17">
        <f t="shared" si="7"/>
        <v>0.67995400536604067</v>
      </c>
      <c r="I63" s="18">
        <v>7292</v>
      </c>
      <c r="J63" s="18">
        <v>12935949</v>
      </c>
    </row>
    <row r="64" spans="1:10" x14ac:dyDescent="0.3">
      <c r="A64" t="s">
        <v>68</v>
      </c>
      <c r="B64" s="16">
        <v>1786</v>
      </c>
      <c r="C64" s="16">
        <v>1180</v>
      </c>
      <c r="D64" s="17">
        <f t="shared" si="6"/>
        <v>0.6606942889137738</v>
      </c>
      <c r="E64" s="18">
        <v>14850</v>
      </c>
      <c r="F64" s="18">
        <v>17523230</v>
      </c>
      <c r="G64" s="16">
        <v>1116</v>
      </c>
      <c r="H64" s="17">
        <f t="shared" si="7"/>
        <v>0.62486002239641658</v>
      </c>
      <c r="I64" s="18">
        <v>8837</v>
      </c>
      <c r="J64" s="18">
        <v>9862063</v>
      </c>
    </row>
    <row r="65" spans="1:10" x14ac:dyDescent="0.3">
      <c r="A65" t="s">
        <v>69</v>
      </c>
      <c r="B65" s="16">
        <v>157</v>
      </c>
      <c r="C65" s="16">
        <v>133</v>
      </c>
      <c r="D65" s="17">
        <f t="shared" si="6"/>
        <v>0.84713375796178347</v>
      </c>
      <c r="E65" s="18">
        <v>7386</v>
      </c>
      <c r="F65" s="18">
        <v>982375</v>
      </c>
      <c r="G65" s="16">
        <v>119</v>
      </c>
      <c r="H65" s="17">
        <f t="shared" si="7"/>
        <v>0.7579617834394905</v>
      </c>
      <c r="I65" s="18">
        <v>7381</v>
      </c>
      <c r="J65" s="18">
        <v>878282</v>
      </c>
    </row>
    <row r="66" spans="1:10" x14ac:dyDescent="0.3">
      <c r="A66" t="s">
        <v>70</v>
      </c>
      <c r="B66" s="16">
        <v>1088</v>
      </c>
      <c r="C66" s="16">
        <v>892</v>
      </c>
      <c r="D66" s="17">
        <f t="shared" si="6"/>
        <v>0.81985294117647056</v>
      </c>
      <c r="E66" s="18">
        <v>10325</v>
      </c>
      <c r="F66" s="18">
        <v>9209687</v>
      </c>
      <c r="G66" s="16">
        <v>764</v>
      </c>
      <c r="H66" s="17">
        <f t="shared" si="7"/>
        <v>0.70220588235294112</v>
      </c>
      <c r="I66" s="18">
        <v>7709</v>
      </c>
      <c r="J66" s="18">
        <v>5889607</v>
      </c>
    </row>
    <row r="67" spans="1:10" x14ac:dyDescent="0.3">
      <c r="A67" t="s">
        <v>71</v>
      </c>
      <c r="B67" s="16">
        <v>2526</v>
      </c>
      <c r="C67" s="16">
        <v>2420</v>
      </c>
      <c r="D67" s="17">
        <f t="shared" si="6"/>
        <v>0.95803642121931909</v>
      </c>
      <c r="E67" s="18">
        <v>21587</v>
      </c>
      <c r="F67" s="18">
        <v>52240706</v>
      </c>
      <c r="G67" s="16">
        <v>1739</v>
      </c>
      <c r="H67" s="17">
        <f t="shared" si="7"/>
        <v>0.68844022169437846</v>
      </c>
      <c r="I67" s="18">
        <v>6671</v>
      </c>
      <c r="J67" s="18">
        <v>11600752</v>
      </c>
    </row>
    <row r="68" spans="1:10" x14ac:dyDescent="0.3">
      <c r="A68" t="s">
        <v>72</v>
      </c>
      <c r="B68" s="16">
        <v>2064</v>
      </c>
      <c r="C68" s="16">
        <v>1915</v>
      </c>
      <c r="D68" s="17">
        <f t="shared" si="6"/>
        <v>0.92781007751937983</v>
      </c>
      <c r="E68" s="18">
        <v>19725</v>
      </c>
      <c r="F68" s="18">
        <v>37773134</v>
      </c>
      <c r="G68" s="16">
        <v>1534</v>
      </c>
      <c r="H68" s="17">
        <f t="shared" si="7"/>
        <v>0.74321705426356588</v>
      </c>
      <c r="I68" s="18">
        <v>7409</v>
      </c>
      <c r="J68" s="18">
        <v>11365811</v>
      </c>
    </row>
    <row r="69" spans="1:10" x14ac:dyDescent="0.3">
      <c r="A69" t="s">
        <v>73</v>
      </c>
      <c r="B69" s="16">
        <v>2070</v>
      </c>
      <c r="C69" s="16">
        <v>1608</v>
      </c>
      <c r="D69" s="17">
        <f t="shared" si="6"/>
        <v>0.77681159420289858</v>
      </c>
      <c r="E69" s="18">
        <v>29861</v>
      </c>
      <c r="F69" s="18">
        <v>48017142</v>
      </c>
      <c r="G69" s="16">
        <v>1011</v>
      </c>
      <c r="H69" s="17">
        <f t="shared" si="7"/>
        <v>0.48840579710144927</v>
      </c>
      <c r="I69" s="18">
        <v>6190</v>
      </c>
      <c r="J69" s="18">
        <v>6258554</v>
      </c>
    </row>
    <row r="70" spans="1:10" x14ac:dyDescent="0.3">
      <c r="A70" t="s">
        <v>74</v>
      </c>
      <c r="B70" s="16">
        <v>742</v>
      </c>
      <c r="C70" s="16">
        <v>660</v>
      </c>
      <c r="D70" s="17">
        <f t="shared" si="6"/>
        <v>0.88948787061994605</v>
      </c>
      <c r="E70" s="18">
        <v>5716</v>
      </c>
      <c r="F70" s="18">
        <v>3772344</v>
      </c>
      <c r="G70" s="16">
        <v>510</v>
      </c>
      <c r="H70" s="17">
        <f t="shared" si="7"/>
        <v>0.68733153638814015</v>
      </c>
      <c r="I70" s="18">
        <v>5969</v>
      </c>
      <c r="J70" s="18">
        <v>3043986</v>
      </c>
    </row>
    <row r="71" spans="1:10" x14ac:dyDescent="0.3">
      <c r="A71" t="s">
        <v>75</v>
      </c>
      <c r="B71" s="16">
        <v>599</v>
      </c>
      <c r="C71" s="16">
        <v>550</v>
      </c>
      <c r="D71" s="17">
        <f t="shared" si="6"/>
        <v>0.91819699499165275</v>
      </c>
      <c r="E71" s="18">
        <v>15018</v>
      </c>
      <c r="F71" s="18">
        <v>8259908</v>
      </c>
      <c r="G71" s="16">
        <v>526</v>
      </c>
      <c r="H71" s="17">
        <f t="shared" si="7"/>
        <v>0.87813021702838068</v>
      </c>
      <c r="I71" s="18">
        <v>7589</v>
      </c>
      <c r="J71" s="18">
        <v>3991731</v>
      </c>
    </row>
    <row r="72" spans="1:10" x14ac:dyDescent="0.3">
      <c r="A72" t="s">
        <v>76</v>
      </c>
      <c r="B72" s="16">
        <v>1309</v>
      </c>
      <c r="C72" s="16">
        <v>1101</v>
      </c>
      <c r="D72" s="17">
        <f t="shared" si="6"/>
        <v>0.84110007639419404</v>
      </c>
      <c r="E72" s="18">
        <v>7894</v>
      </c>
      <c r="F72" s="18">
        <v>8691328</v>
      </c>
      <c r="G72" s="16">
        <v>1022</v>
      </c>
      <c r="H72" s="17">
        <f t="shared" si="7"/>
        <v>0.78074866310160429</v>
      </c>
      <c r="I72" s="18">
        <v>7298</v>
      </c>
      <c r="J72" s="18">
        <v>7458180</v>
      </c>
    </row>
    <row r="73" spans="1:10" x14ac:dyDescent="0.3">
      <c r="A73" t="s">
        <v>77</v>
      </c>
      <c r="B73" s="16">
        <v>143</v>
      </c>
      <c r="C73" s="16">
        <v>121</v>
      </c>
      <c r="D73" s="17">
        <f t="shared" si="6"/>
        <v>0.84615384615384615</v>
      </c>
      <c r="E73" s="18">
        <v>9117</v>
      </c>
      <c r="F73" s="18">
        <v>1103140</v>
      </c>
      <c r="G73" s="16">
        <v>96</v>
      </c>
      <c r="H73" s="17">
        <f t="shared" si="7"/>
        <v>0.67132867132867136</v>
      </c>
      <c r="I73" s="18">
        <v>7163</v>
      </c>
      <c r="J73" s="18">
        <v>687658</v>
      </c>
    </row>
    <row r="74" spans="1:10" x14ac:dyDescent="0.3">
      <c r="A74" t="s">
        <v>78</v>
      </c>
      <c r="B74" s="16">
        <v>1854</v>
      </c>
      <c r="C74" s="16">
        <v>1835</v>
      </c>
      <c r="D74" s="17">
        <f t="shared" si="6"/>
        <v>0.98975188781014023</v>
      </c>
      <c r="E74" s="18">
        <v>20169</v>
      </c>
      <c r="F74" s="18">
        <v>37009235</v>
      </c>
      <c r="G74" s="16">
        <v>1130</v>
      </c>
      <c r="H74" s="17">
        <f t="shared" si="7"/>
        <v>0.60949298813376485</v>
      </c>
      <c r="I74" s="18">
        <v>6765</v>
      </c>
      <c r="J74" s="18">
        <v>7644074</v>
      </c>
    </row>
    <row r="75" spans="1:10" x14ac:dyDescent="0.3">
      <c r="A75" t="s">
        <v>79</v>
      </c>
      <c r="B75" s="16">
        <v>1985</v>
      </c>
      <c r="C75" s="16">
        <v>1458</v>
      </c>
      <c r="D75" s="17">
        <f t="shared" si="6"/>
        <v>0.73450881612090679</v>
      </c>
      <c r="E75" s="18">
        <v>13786</v>
      </c>
      <c r="F75" s="18">
        <v>20100695</v>
      </c>
      <c r="G75" s="16">
        <v>1250</v>
      </c>
      <c r="H75" s="17">
        <f t="shared" si="7"/>
        <v>0.62972292191435764</v>
      </c>
      <c r="I75" s="18">
        <v>7799</v>
      </c>
      <c r="J75" s="18">
        <v>9748614</v>
      </c>
    </row>
    <row r="76" spans="1:10" x14ac:dyDescent="0.3">
      <c r="A76" t="s">
        <v>80</v>
      </c>
      <c r="B76" s="16">
        <v>3663</v>
      </c>
      <c r="C76" s="16">
        <v>3298</v>
      </c>
      <c r="D76" s="17">
        <f t="shared" si="6"/>
        <v>0.9003549003549004</v>
      </c>
      <c r="E76" s="18">
        <v>18995</v>
      </c>
      <c r="F76" s="18">
        <v>62646380</v>
      </c>
      <c r="G76" s="16">
        <v>2814</v>
      </c>
      <c r="H76" s="17">
        <f t="shared" si="7"/>
        <v>0.76822276822276825</v>
      </c>
      <c r="I76" s="18">
        <v>8620</v>
      </c>
      <c r="J76" s="18">
        <v>24256224</v>
      </c>
    </row>
    <row r="77" spans="1:10" x14ac:dyDescent="0.3">
      <c r="A77" t="s">
        <v>81</v>
      </c>
      <c r="B77" s="16">
        <v>3176</v>
      </c>
      <c r="C77" s="16">
        <v>2795</v>
      </c>
      <c r="D77" s="17">
        <f t="shared" si="6"/>
        <v>0.88003778337531491</v>
      </c>
      <c r="E77" s="18">
        <v>22957</v>
      </c>
      <c r="F77" s="18">
        <v>64164835</v>
      </c>
      <c r="G77" s="16">
        <v>1669</v>
      </c>
      <c r="H77" s="17">
        <f t="shared" si="7"/>
        <v>0.52550377833753148</v>
      </c>
      <c r="I77" s="18">
        <v>6538</v>
      </c>
      <c r="J77" s="18">
        <v>10911211</v>
      </c>
    </row>
    <row r="78" spans="1:10" x14ac:dyDescent="0.3">
      <c r="A78" t="s">
        <v>82</v>
      </c>
      <c r="B78" s="16">
        <v>2849</v>
      </c>
      <c r="C78" s="16">
        <v>2421</v>
      </c>
      <c r="D78" s="17">
        <f t="shared" si="6"/>
        <v>0.84977184977184972</v>
      </c>
      <c r="E78" s="18">
        <v>15320</v>
      </c>
      <c r="F78" s="18">
        <v>37089440</v>
      </c>
      <c r="G78" s="16">
        <v>1963</v>
      </c>
      <c r="H78" s="17">
        <f t="shared" si="7"/>
        <v>0.68901368901368898</v>
      </c>
      <c r="I78" s="18">
        <v>7690</v>
      </c>
      <c r="J78" s="18">
        <v>15094560</v>
      </c>
    </row>
    <row r="79" spans="1:10" x14ac:dyDescent="0.3">
      <c r="A79" t="s">
        <v>83</v>
      </c>
      <c r="B79" s="16">
        <v>3086</v>
      </c>
      <c r="C79" s="16">
        <v>1963</v>
      </c>
      <c r="D79" s="17">
        <f t="shared" si="6"/>
        <v>0.63609850939727808</v>
      </c>
      <c r="E79" s="18">
        <v>12341</v>
      </c>
      <c r="F79" s="18">
        <v>24225569</v>
      </c>
      <c r="G79" s="16">
        <v>1570</v>
      </c>
      <c r="H79" s="17">
        <f t="shared" si="7"/>
        <v>0.50874918988982498</v>
      </c>
      <c r="I79" s="18">
        <v>6794</v>
      </c>
      <c r="J79" s="18">
        <v>10666801</v>
      </c>
    </row>
    <row r="80" spans="1:10" x14ac:dyDescent="0.3">
      <c r="A80" t="s">
        <v>84</v>
      </c>
      <c r="B80" s="16">
        <v>6309</v>
      </c>
      <c r="C80" s="16">
        <v>5869</v>
      </c>
      <c r="D80" s="17">
        <f t="shared" si="6"/>
        <v>0.93025836107148518</v>
      </c>
      <c r="E80" s="18">
        <v>22861</v>
      </c>
      <c r="F80" s="18">
        <v>134171933</v>
      </c>
      <c r="G80" s="16">
        <v>3620</v>
      </c>
      <c r="H80" s="17">
        <f t="shared" si="7"/>
        <v>0.57378348391187195</v>
      </c>
      <c r="I80" s="18">
        <v>6965</v>
      </c>
      <c r="J80" s="18">
        <v>25212543</v>
      </c>
    </row>
    <row r="81" spans="1:10" s="1" customFormat="1" x14ac:dyDescent="0.3">
      <c r="A81" s="1" t="s">
        <v>85</v>
      </c>
      <c r="B81" s="2">
        <f>SUM(B58:B80)</f>
        <v>49048</v>
      </c>
      <c r="C81" s="2">
        <f>SUM(C58:C80)</f>
        <v>41875</v>
      </c>
      <c r="D81" s="19">
        <f t="shared" si="6"/>
        <v>0.85375550481161311</v>
      </c>
      <c r="E81" s="20">
        <f>SUMPRODUCT(D58:D80,E58:E80)/SUM(D58:D80)</f>
        <v>16393.504993755269</v>
      </c>
      <c r="F81" s="3">
        <f>SUM(F58:F80)</f>
        <v>773959432</v>
      </c>
      <c r="G81" s="2">
        <f>SUM(G58:G80)</f>
        <v>31360</v>
      </c>
      <c r="H81" s="19">
        <f t="shared" si="7"/>
        <v>0.63937367476757467</v>
      </c>
      <c r="I81" s="20">
        <f>SUMPRODUCT(G58:G80,I58:I80)/SUM(G58:G80)</f>
        <v>7282.8653380102041</v>
      </c>
      <c r="J81" s="3">
        <f>SUM(J58:J80)</f>
        <v>228386964</v>
      </c>
    </row>
    <row r="83" spans="1:10" x14ac:dyDescent="0.3">
      <c r="A83" s="1" t="s">
        <v>86</v>
      </c>
    </row>
    <row r="84" spans="1:10" x14ac:dyDescent="0.3">
      <c r="A84" t="s">
        <v>87</v>
      </c>
      <c r="B84" s="16">
        <v>152</v>
      </c>
      <c r="C84" s="16">
        <v>96</v>
      </c>
      <c r="D84" s="17">
        <f t="shared" ref="D84:D125" si="8">C84/B84</f>
        <v>0.63157894736842102</v>
      </c>
      <c r="E84" s="18">
        <v>4712</v>
      </c>
      <c r="F84" s="18">
        <v>452326</v>
      </c>
      <c r="G84" s="16">
        <v>118</v>
      </c>
      <c r="H84" s="17">
        <f t="shared" ref="H84:H125" si="9">G84/B84</f>
        <v>0.77631578947368418</v>
      </c>
      <c r="I84" s="18">
        <v>8197</v>
      </c>
      <c r="J84" s="18">
        <v>967195</v>
      </c>
    </row>
    <row r="85" spans="1:10" x14ac:dyDescent="0.3">
      <c r="A85" t="s">
        <v>88</v>
      </c>
      <c r="B85" s="16">
        <v>283</v>
      </c>
      <c r="C85" s="16">
        <v>195</v>
      </c>
      <c r="D85" s="17">
        <f t="shared" si="8"/>
        <v>0.68904593639575973</v>
      </c>
      <c r="E85" s="18">
        <v>4443</v>
      </c>
      <c r="F85" s="18">
        <v>866400</v>
      </c>
      <c r="G85" s="16">
        <v>233</v>
      </c>
      <c r="H85" s="17">
        <f t="shared" si="9"/>
        <v>0.82332155477031799</v>
      </c>
      <c r="I85" s="18">
        <v>8588</v>
      </c>
      <c r="J85" s="18">
        <v>2000893</v>
      </c>
    </row>
    <row r="86" spans="1:10" x14ac:dyDescent="0.3">
      <c r="A86" t="s">
        <v>89</v>
      </c>
      <c r="B86" s="16">
        <v>1196</v>
      </c>
      <c r="C86" s="16">
        <v>628</v>
      </c>
      <c r="D86" s="17">
        <f t="shared" si="8"/>
        <v>0.52508361204013376</v>
      </c>
      <c r="E86" s="18">
        <v>3394</v>
      </c>
      <c r="F86" s="18">
        <v>2131169</v>
      </c>
      <c r="G86" s="16">
        <v>908</v>
      </c>
      <c r="H86" s="17">
        <f t="shared" si="9"/>
        <v>0.75919732441471577</v>
      </c>
      <c r="I86" s="18">
        <v>7510</v>
      </c>
      <c r="J86" s="18">
        <v>6818807</v>
      </c>
    </row>
    <row r="87" spans="1:10" x14ac:dyDescent="0.3">
      <c r="A87" t="s">
        <v>90</v>
      </c>
      <c r="B87" s="16">
        <v>185</v>
      </c>
      <c r="C87" s="16">
        <v>164</v>
      </c>
      <c r="D87" s="17">
        <f t="shared" si="8"/>
        <v>0.88648648648648654</v>
      </c>
      <c r="E87" s="18">
        <v>5379</v>
      </c>
      <c r="F87" s="18">
        <v>882086</v>
      </c>
      <c r="G87" s="16">
        <v>176</v>
      </c>
      <c r="H87" s="17">
        <f t="shared" si="9"/>
        <v>0.9513513513513514</v>
      </c>
      <c r="I87" s="18">
        <v>4975</v>
      </c>
      <c r="J87" s="18">
        <v>875614</v>
      </c>
    </row>
    <row r="88" spans="1:10" x14ac:dyDescent="0.3">
      <c r="A88" t="s">
        <v>91</v>
      </c>
      <c r="B88" s="16">
        <v>427</v>
      </c>
      <c r="C88" s="16">
        <v>291</v>
      </c>
      <c r="D88" s="17">
        <f t="shared" si="8"/>
        <v>0.68149882903981263</v>
      </c>
      <c r="E88" s="18">
        <v>5676</v>
      </c>
      <c r="F88" s="18">
        <v>1651626</v>
      </c>
      <c r="G88" s="16">
        <v>362</v>
      </c>
      <c r="H88" s="17">
        <f t="shared" si="9"/>
        <v>0.84777517564402816</v>
      </c>
      <c r="I88" s="18">
        <v>5935</v>
      </c>
      <c r="J88" s="18">
        <v>2148621</v>
      </c>
    </row>
    <row r="89" spans="1:10" x14ac:dyDescent="0.3">
      <c r="A89" t="s">
        <v>92</v>
      </c>
      <c r="B89" s="16">
        <v>355</v>
      </c>
      <c r="C89" s="16">
        <v>268</v>
      </c>
      <c r="D89" s="17">
        <f t="shared" si="8"/>
        <v>0.75492957746478873</v>
      </c>
      <c r="E89" s="18">
        <v>3348</v>
      </c>
      <c r="F89" s="18">
        <v>897285</v>
      </c>
      <c r="G89" s="16">
        <v>298</v>
      </c>
      <c r="H89" s="17">
        <f t="shared" si="9"/>
        <v>0.83943661971830985</v>
      </c>
      <c r="I89" s="18">
        <v>8481</v>
      </c>
      <c r="J89" s="18">
        <v>2527436</v>
      </c>
    </row>
    <row r="90" spans="1:10" x14ac:dyDescent="0.3">
      <c r="A90" t="s">
        <v>93</v>
      </c>
      <c r="B90" s="16">
        <v>247</v>
      </c>
      <c r="C90" s="16">
        <v>188</v>
      </c>
      <c r="D90" s="17">
        <f t="shared" si="8"/>
        <v>0.76113360323886636</v>
      </c>
      <c r="E90" s="18">
        <v>3769</v>
      </c>
      <c r="F90" s="18">
        <v>708554</v>
      </c>
      <c r="G90" s="16">
        <v>215</v>
      </c>
      <c r="H90" s="17">
        <f t="shared" si="9"/>
        <v>0.87044534412955465</v>
      </c>
      <c r="I90" s="18">
        <v>6866</v>
      </c>
      <c r="J90" s="18">
        <v>1476103</v>
      </c>
    </row>
    <row r="91" spans="1:10" x14ac:dyDescent="0.3">
      <c r="A91" t="s">
        <v>94</v>
      </c>
      <c r="B91" s="16">
        <v>1131</v>
      </c>
      <c r="C91" s="16">
        <v>803</v>
      </c>
      <c r="D91" s="17">
        <f t="shared" si="8"/>
        <v>0.70999115826702031</v>
      </c>
      <c r="E91" s="18">
        <v>5567</v>
      </c>
      <c r="F91" s="18">
        <v>4470406</v>
      </c>
      <c r="G91" s="16">
        <v>959</v>
      </c>
      <c r="H91" s="17">
        <f t="shared" si="9"/>
        <v>0.84792219274977898</v>
      </c>
      <c r="I91" s="18">
        <v>7220</v>
      </c>
      <c r="J91" s="18">
        <v>6924153</v>
      </c>
    </row>
    <row r="92" spans="1:10" x14ac:dyDescent="0.3">
      <c r="A92" t="s">
        <v>95</v>
      </c>
      <c r="B92" s="16">
        <v>172</v>
      </c>
      <c r="C92" s="16">
        <v>144</v>
      </c>
      <c r="D92" s="17">
        <f t="shared" si="8"/>
        <v>0.83720930232558144</v>
      </c>
      <c r="E92" s="18">
        <v>5215</v>
      </c>
      <c r="F92" s="18">
        <v>750915</v>
      </c>
      <c r="G92" s="16">
        <v>130</v>
      </c>
      <c r="H92" s="17">
        <f t="shared" si="9"/>
        <v>0.7558139534883721</v>
      </c>
      <c r="I92" s="18">
        <v>7484</v>
      </c>
      <c r="J92" s="18">
        <v>972926</v>
      </c>
    </row>
    <row r="93" spans="1:10" x14ac:dyDescent="0.3">
      <c r="A93" t="s">
        <v>96</v>
      </c>
      <c r="B93" s="16">
        <v>1081</v>
      </c>
      <c r="C93" s="16">
        <v>906</v>
      </c>
      <c r="D93" s="17">
        <f t="shared" si="8"/>
        <v>0.83811285846438488</v>
      </c>
      <c r="E93" s="18">
        <v>6103</v>
      </c>
      <c r="F93" s="18">
        <v>5529436</v>
      </c>
      <c r="G93" s="16">
        <v>779</v>
      </c>
      <c r="H93" s="17">
        <f t="shared" si="9"/>
        <v>0.72062904717853837</v>
      </c>
      <c r="I93" s="18">
        <v>7612</v>
      </c>
      <c r="J93" s="18">
        <v>5929753</v>
      </c>
    </row>
    <row r="94" spans="1:10" x14ac:dyDescent="0.3">
      <c r="A94" t="s">
        <v>97</v>
      </c>
      <c r="B94" s="16">
        <v>346</v>
      </c>
      <c r="C94" s="16">
        <v>284</v>
      </c>
      <c r="D94" s="17">
        <f t="shared" si="8"/>
        <v>0.82080924855491333</v>
      </c>
      <c r="E94" s="18">
        <v>5303</v>
      </c>
      <c r="F94" s="18">
        <v>1506190</v>
      </c>
      <c r="G94" s="16">
        <v>294</v>
      </c>
      <c r="H94" s="17">
        <f t="shared" si="9"/>
        <v>0.8497109826589595</v>
      </c>
      <c r="I94" s="18">
        <v>8551</v>
      </c>
      <c r="J94" s="18">
        <v>2514097</v>
      </c>
    </row>
    <row r="95" spans="1:10" x14ac:dyDescent="0.3">
      <c r="A95" t="s">
        <v>98</v>
      </c>
      <c r="B95" s="16">
        <v>300</v>
      </c>
      <c r="C95" s="16">
        <v>196</v>
      </c>
      <c r="D95" s="17">
        <f t="shared" si="8"/>
        <v>0.65333333333333332</v>
      </c>
      <c r="E95" s="18">
        <v>5074</v>
      </c>
      <c r="F95" s="18">
        <v>994449</v>
      </c>
      <c r="G95" s="16">
        <v>213</v>
      </c>
      <c r="H95" s="17">
        <f t="shared" si="9"/>
        <v>0.71</v>
      </c>
      <c r="I95" s="18">
        <v>6220</v>
      </c>
      <c r="J95" s="18">
        <v>1324835</v>
      </c>
    </row>
    <row r="96" spans="1:10" x14ac:dyDescent="0.3">
      <c r="A96" t="s">
        <v>99</v>
      </c>
      <c r="B96" s="16">
        <v>126</v>
      </c>
      <c r="C96" s="16">
        <v>86</v>
      </c>
      <c r="D96" s="17">
        <f t="shared" si="8"/>
        <v>0.68253968253968256</v>
      </c>
      <c r="E96" s="18">
        <v>4094</v>
      </c>
      <c r="F96" s="18">
        <v>352108</v>
      </c>
      <c r="G96" s="16">
        <v>104</v>
      </c>
      <c r="H96" s="17">
        <f t="shared" si="9"/>
        <v>0.82539682539682535</v>
      </c>
      <c r="I96" s="18">
        <v>8143</v>
      </c>
      <c r="J96" s="18">
        <v>846914</v>
      </c>
    </row>
    <row r="97" spans="1:10" x14ac:dyDescent="0.3">
      <c r="A97" t="s">
        <v>100</v>
      </c>
      <c r="B97" s="16">
        <v>346</v>
      </c>
      <c r="C97" s="16">
        <v>258</v>
      </c>
      <c r="D97" s="17">
        <f t="shared" si="8"/>
        <v>0.74566473988439308</v>
      </c>
      <c r="E97" s="18">
        <v>3679</v>
      </c>
      <c r="F97" s="18">
        <v>949188</v>
      </c>
      <c r="G97" s="16">
        <v>275</v>
      </c>
      <c r="H97" s="17">
        <f t="shared" si="9"/>
        <v>0.7947976878612717</v>
      </c>
      <c r="I97" s="18">
        <v>8099</v>
      </c>
      <c r="J97" s="18">
        <v>2227283</v>
      </c>
    </row>
    <row r="98" spans="1:10" x14ac:dyDescent="0.3">
      <c r="A98" t="s">
        <v>101</v>
      </c>
      <c r="B98" s="16">
        <v>868</v>
      </c>
      <c r="C98" s="16">
        <v>479</v>
      </c>
      <c r="D98" s="17">
        <f t="shared" si="8"/>
        <v>0.5518433179723502</v>
      </c>
      <c r="E98" s="18">
        <v>4710</v>
      </c>
      <c r="F98" s="18">
        <v>2256208</v>
      </c>
      <c r="G98" s="16">
        <v>575</v>
      </c>
      <c r="H98" s="17">
        <f t="shared" si="9"/>
        <v>0.6624423963133641</v>
      </c>
      <c r="I98" s="18">
        <v>5417</v>
      </c>
      <c r="J98" s="18">
        <v>3115020</v>
      </c>
    </row>
    <row r="99" spans="1:10" x14ac:dyDescent="0.3">
      <c r="A99" t="s">
        <v>102</v>
      </c>
      <c r="B99" s="16">
        <v>338</v>
      </c>
      <c r="C99" s="16">
        <v>338</v>
      </c>
      <c r="D99" s="17">
        <f t="shared" si="8"/>
        <v>1</v>
      </c>
      <c r="E99" s="18">
        <v>7755</v>
      </c>
      <c r="F99" s="18">
        <v>2621327</v>
      </c>
      <c r="G99" s="16">
        <v>0</v>
      </c>
      <c r="H99" s="17">
        <f t="shared" si="9"/>
        <v>0</v>
      </c>
      <c r="J99" s="18">
        <v>0</v>
      </c>
    </row>
    <row r="100" spans="1:10" x14ac:dyDescent="0.3">
      <c r="A100" t="s">
        <v>103</v>
      </c>
      <c r="B100" s="16">
        <v>617</v>
      </c>
      <c r="C100" s="16">
        <v>321</v>
      </c>
      <c r="D100" s="17">
        <f t="shared" si="8"/>
        <v>0.52025931928687197</v>
      </c>
      <c r="E100" s="18">
        <v>7022</v>
      </c>
      <c r="F100" s="18">
        <v>2254021</v>
      </c>
      <c r="G100" s="16">
        <v>434</v>
      </c>
      <c r="H100" s="17">
        <f t="shared" si="9"/>
        <v>0.70340356564019446</v>
      </c>
      <c r="I100" s="18">
        <v>7613</v>
      </c>
      <c r="J100" s="18">
        <v>3303941</v>
      </c>
    </row>
    <row r="101" spans="1:10" x14ac:dyDescent="0.3">
      <c r="A101" t="s">
        <v>104</v>
      </c>
      <c r="B101" s="16">
        <v>29</v>
      </c>
      <c r="C101" s="16">
        <v>2</v>
      </c>
      <c r="D101" s="17">
        <f t="shared" si="8"/>
        <v>6.8965517241379309E-2</v>
      </c>
      <c r="E101" s="18">
        <v>2301</v>
      </c>
      <c r="F101" s="18">
        <v>4601</v>
      </c>
      <c r="G101" s="16">
        <v>22</v>
      </c>
      <c r="H101" s="17">
        <f t="shared" si="9"/>
        <v>0.75862068965517238</v>
      </c>
      <c r="I101" s="18">
        <v>8229</v>
      </c>
      <c r="J101" s="18">
        <v>181038</v>
      </c>
    </row>
    <row r="102" spans="1:10" x14ac:dyDescent="0.3">
      <c r="A102" t="s">
        <v>105</v>
      </c>
      <c r="B102" s="16">
        <v>251</v>
      </c>
      <c r="C102" s="16">
        <v>239</v>
      </c>
      <c r="D102" s="17">
        <f t="shared" si="8"/>
        <v>0.952191235059761</v>
      </c>
      <c r="E102" s="18">
        <v>5451</v>
      </c>
      <c r="F102" s="18">
        <v>1302788</v>
      </c>
      <c r="G102" s="16">
        <v>223</v>
      </c>
      <c r="H102" s="17">
        <f t="shared" si="9"/>
        <v>0.88844621513944222</v>
      </c>
      <c r="I102" s="18">
        <v>9294</v>
      </c>
      <c r="J102" s="18">
        <v>2072478</v>
      </c>
    </row>
    <row r="103" spans="1:10" x14ac:dyDescent="0.3">
      <c r="A103" t="s">
        <v>106</v>
      </c>
      <c r="B103" s="16">
        <v>157</v>
      </c>
      <c r="C103" s="16">
        <v>106</v>
      </c>
      <c r="D103" s="17">
        <f t="shared" si="8"/>
        <v>0.67515923566878977</v>
      </c>
      <c r="E103" s="18">
        <v>3434</v>
      </c>
      <c r="F103" s="18">
        <v>364004</v>
      </c>
      <c r="G103" s="16">
        <v>74</v>
      </c>
      <c r="H103" s="17">
        <f t="shared" si="9"/>
        <v>0.4713375796178344</v>
      </c>
      <c r="I103" s="18">
        <v>11003</v>
      </c>
      <c r="J103" s="18">
        <v>814222</v>
      </c>
    </row>
    <row r="104" spans="1:10" x14ac:dyDescent="0.3">
      <c r="A104" t="s">
        <v>107</v>
      </c>
      <c r="B104" s="16">
        <v>533</v>
      </c>
      <c r="C104" s="16">
        <v>445</v>
      </c>
      <c r="D104" s="17">
        <f t="shared" si="8"/>
        <v>0.83489681050656661</v>
      </c>
      <c r="E104" s="18">
        <v>4819</v>
      </c>
      <c r="F104" s="18">
        <v>2144592</v>
      </c>
      <c r="G104" s="16">
        <v>415</v>
      </c>
      <c r="H104" s="17">
        <f t="shared" si="9"/>
        <v>0.77861163227016883</v>
      </c>
      <c r="I104" s="18">
        <v>7725</v>
      </c>
      <c r="J104" s="18">
        <v>3206079</v>
      </c>
    </row>
    <row r="105" spans="1:10" x14ac:dyDescent="0.3">
      <c r="A105" t="s">
        <v>108</v>
      </c>
      <c r="B105" s="16">
        <v>264</v>
      </c>
      <c r="C105" s="16">
        <v>236</v>
      </c>
      <c r="D105" s="17">
        <f t="shared" si="8"/>
        <v>0.89393939393939392</v>
      </c>
      <c r="E105" s="18">
        <v>6063</v>
      </c>
      <c r="F105" s="18">
        <v>1430782</v>
      </c>
      <c r="G105" s="16">
        <v>209</v>
      </c>
      <c r="H105" s="17">
        <f t="shared" si="9"/>
        <v>0.79166666666666663</v>
      </c>
      <c r="I105" s="18">
        <v>7475</v>
      </c>
      <c r="J105" s="18">
        <v>1562197</v>
      </c>
    </row>
    <row r="106" spans="1:10" x14ac:dyDescent="0.3">
      <c r="A106" t="s">
        <v>109</v>
      </c>
      <c r="B106" s="16">
        <v>370</v>
      </c>
      <c r="C106" s="16">
        <v>310</v>
      </c>
      <c r="D106" s="17">
        <f t="shared" si="8"/>
        <v>0.83783783783783783</v>
      </c>
      <c r="E106" s="18">
        <v>5525</v>
      </c>
      <c r="F106" s="18">
        <v>1712767</v>
      </c>
      <c r="G106" s="16">
        <v>285</v>
      </c>
      <c r="H106" s="17">
        <f t="shared" si="9"/>
        <v>0.77027027027027029</v>
      </c>
      <c r="I106" s="18">
        <v>7472</v>
      </c>
      <c r="J106" s="18">
        <v>2129558</v>
      </c>
    </row>
    <row r="107" spans="1:10" x14ac:dyDescent="0.3">
      <c r="A107" t="s">
        <v>110</v>
      </c>
      <c r="B107" s="16">
        <v>241</v>
      </c>
      <c r="C107" s="16">
        <v>208</v>
      </c>
      <c r="D107" s="17">
        <f t="shared" si="8"/>
        <v>0.86307053941908718</v>
      </c>
      <c r="E107" s="18">
        <v>5468</v>
      </c>
      <c r="F107" s="18">
        <v>1137431</v>
      </c>
      <c r="G107" s="16">
        <v>185</v>
      </c>
      <c r="H107" s="17">
        <f t="shared" si="9"/>
        <v>0.76763485477178428</v>
      </c>
      <c r="I107" s="18">
        <v>7335</v>
      </c>
      <c r="J107" s="18">
        <v>1357043</v>
      </c>
    </row>
    <row r="108" spans="1:10" x14ac:dyDescent="0.3">
      <c r="A108" t="s">
        <v>111</v>
      </c>
      <c r="B108" s="16">
        <v>216</v>
      </c>
      <c r="C108" s="16">
        <v>167</v>
      </c>
      <c r="D108" s="17">
        <f t="shared" si="8"/>
        <v>0.77314814814814814</v>
      </c>
      <c r="E108" s="18">
        <v>4492</v>
      </c>
      <c r="F108" s="18">
        <v>750209</v>
      </c>
      <c r="G108" s="16">
        <v>163</v>
      </c>
      <c r="H108" s="17">
        <f t="shared" si="9"/>
        <v>0.75462962962962965</v>
      </c>
      <c r="I108" s="18">
        <v>6775</v>
      </c>
      <c r="J108" s="18">
        <v>1104300</v>
      </c>
    </row>
    <row r="109" spans="1:10" x14ac:dyDescent="0.3">
      <c r="A109" t="s">
        <v>112</v>
      </c>
      <c r="B109" s="16">
        <v>270</v>
      </c>
      <c r="C109" s="16">
        <v>207</v>
      </c>
      <c r="D109" s="17">
        <f t="shared" si="8"/>
        <v>0.76666666666666672</v>
      </c>
      <c r="E109" s="18">
        <v>4299</v>
      </c>
      <c r="F109" s="18">
        <v>889921</v>
      </c>
      <c r="G109" s="16">
        <v>202</v>
      </c>
      <c r="H109" s="17">
        <f t="shared" si="9"/>
        <v>0.74814814814814812</v>
      </c>
      <c r="I109" s="18">
        <v>7648</v>
      </c>
      <c r="J109" s="18">
        <v>1544898</v>
      </c>
    </row>
    <row r="110" spans="1:10" x14ac:dyDescent="0.3">
      <c r="A110" t="s">
        <v>113</v>
      </c>
      <c r="B110" s="16">
        <v>1173</v>
      </c>
      <c r="C110" s="16">
        <v>948</v>
      </c>
      <c r="D110" s="17">
        <f t="shared" si="8"/>
        <v>0.80818414322250642</v>
      </c>
      <c r="E110" s="18">
        <v>5965</v>
      </c>
      <c r="F110" s="18">
        <v>5654840</v>
      </c>
      <c r="G110" s="16">
        <v>858</v>
      </c>
      <c r="H110" s="17">
        <f t="shared" si="9"/>
        <v>0.73145780051150899</v>
      </c>
      <c r="I110" s="18">
        <v>7990</v>
      </c>
      <c r="J110" s="18">
        <v>6855200</v>
      </c>
    </row>
    <row r="111" spans="1:10" x14ac:dyDescent="0.3">
      <c r="A111" t="s">
        <v>114</v>
      </c>
      <c r="B111" s="16">
        <v>340</v>
      </c>
      <c r="C111" s="16">
        <v>291</v>
      </c>
      <c r="D111" s="17">
        <f t="shared" si="8"/>
        <v>0.85588235294117643</v>
      </c>
      <c r="E111" s="18">
        <v>6053</v>
      </c>
      <c r="F111" s="18">
        <v>1761470</v>
      </c>
      <c r="G111" s="16">
        <v>276</v>
      </c>
      <c r="H111" s="17">
        <f t="shared" si="9"/>
        <v>0.81176470588235294</v>
      </c>
      <c r="I111" s="18">
        <v>7401</v>
      </c>
      <c r="J111" s="18">
        <v>2042700</v>
      </c>
    </row>
    <row r="112" spans="1:10" x14ac:dyDescent="0.3">
      <c r="A112" t="s">
        <v>115</v>
      </c>
      <c r="B112" s="16">
        <v>213</v>
      </c>
      <c r="C112" s="16">
        <v>189</v>
      </c>
      <c r="D112" s="17">
        <f t="shared" si="8"/>
        <v>0.88732394366197187</v>
      </c>
      <c r="E112" s="18">
        <v>5570</v>
      </c>
      <c r="F112" s="18">
        <v>1052730</v>
      </c>
      <c r="G112" s="16">
        <v>148</v>
      </c>
      <c r="H112" s="17">
        <f t="shared" si="9"/>
        <v>0.69483568075117375</v>
      </c>
      <c r="I112" s="18">
        <v>7552</v>
      </c>
      <c r="J112" s="18">
        <v>1117675</v>
      </c>
    </row>
    <row r="113" spans="1:10" x14ac:dyDescent="0.3">
      <c r="A113" t="s">
        <v>116</v>
      </c>
      <c r="B113" s="16">
        <v>465</v>
      </c>
      <c r="C113" s="16">
        <v>418</v>
      </c>
      <c r="D113" s="17">
        <f t="shared" si="8"/>
        <v>0.8989247311827957</v>
      </c>
      <c r="E113" s="18">
        <v>6283</v>
      </c>
      <c r="F113" s="18">
        <v>2626298</v>
      </c>
      <c r="G113" s="16">
        <v>366</v>
      </c>
      <c r="H113" s="17">
        <f t="shared" si="9"/>
        <v>0.7870967741935484</v>
      </c>
      <c r="I113" s="18">
        <v>7479</v>
      </c>
      <c r="J113" s="18">
        <v>2737161</v>
      </c>
    </row>
    <row r="114" spans="1:10" x14ac:dyDescent="0.3">
      <c r="A114" t="s">
        <v>117</v>
      </c>
      <c r="B114" s="16">
        <v>574</v>
      </c>
      <c r="C114" s="16">
        <v>465</v>
      </c>
      <c r="D114" s="17">
        <f t="shared" si="8"/>
        <v>0.81010452961672474</v>
      </c>
      <c r="E114" s="18">
        <v>3270</v>
      </c>
      <c r="F114" s="18">
        <v>1520427</v>
      </c>
      <c r="G114" s="16">
        <v>524</v>
      </c>
      <c r="H114" s="17">
        <f t="shared" si="9"/>
        <v>0.91289198606271782</v>
      </c>
      <c r="I114" s="18">
        <v>7073</v>
      </c>
      <c r="J114" s="18">
        <v>3706375</v>
      </c>
    </row>
    <row r="115" spans="1:10" x14ac:dyDescent="0.3">
      <c r="A115" t="s">
        <v>118</v>
      </c>
      <c r="B115" s="16">
        <v>857</v>
      </c>
      <c r="C115" s="16">
        <v>714</v>
      </c>
      <c r="D115" s="17">
        <f t="shared" si="8"/>
        <v>0.83313885647607933</v>
      </c>
      <c r="E115" s="18">
        <v>3167</v>
      </c>
      <c r="F115" s="18">
        <v>2261258</v>
      </c>
      <c r="G115" s="16">
        <v>771</v>
      </c>
      <c r="H115" s="17">
        <f t="shared" si="9"/>
        <v>0.89964994165694279</v>
      </c>
      <c r="I115" s="18">
        <v>6648</v>
      </c>
      <c r="J115" s="18">
        <v>5125555</v>
      </c>
    </row>
    <row r="116" spans="1:10" x14ac:dyDescent="0.3">
      <c r="A116" t="s">
        <v>119</v>
      </c>
      <c r="B116" s="16">
        <v>122</v>
      </c>
      <c r="C116" s="16">
        <v>101</v>
      </c>
      <c r="D116" s="17">
        <f t="shared" si="8"/>
        <v>0.82786885245901642</v>
      </c>
      <c r="E116" s="18">
        <v>2966</v>
      </c>
      <c r="F116" s="18">
        <v>299610</v>
      </c>
      <c r="G116" s="16">
        <v>99</v>
      </c>
      <c r="H116" s="17">
        <f t="shared" si="9"/>
        <v>0.81147540983606559</v>
      </c>
      <c r="I116" s="18">
        <v>7189</v>
      </c>
      <c r="J116" s="18">
        <v>711707</v>
      </c>
    </row>
    <row r="117" spans="1:10" x14ac:dyDescent="0.3">
      <c r="A117" t="s">
        <v>120</v>
      </c>
      <c r="B117" s="16">
        <v>100</v>
      </c>
      <c r="C117" s="16">
        <v>90</v>
      </c>
      <c r="D117" s="17">
        <f t="shared" si="8"/>
        <v>0.9</v>
      </c>
      <c r="E117" s="18">
        <v>3214</v>
      </c>
      <c r="F117" s="18">
        <v>289299</v>
      </c>
      <c r="G117" s="16">
        <v>92</v>
      </c>
      <c r="H117" s="17">
        <f t="shared" si="9"/>
        <v>0.92</v>
      </c>
      <c r="I117" s="18">
        <v>6763</v>
      </c>
      <c r="J117" s="18">
        <v>622175</v>
      </c>
    </row>
    <row r="118" spans="1:10" x14ac:dyDescent="0.3">
      <c r="A118" t="s">
        <v>121</v>
      </c>
      <c r="B118" s="16">
        <v>529</v>
      </c>
      <c r="C118" s="16">
        <v>429</v>
      </c>
      <c r="D118" s="17">
        <f t="shared" si="8"/>
        <v>0.81096408317580337</v>
      </c>
      <c r="E118" s="18">
        <v>3043</v>
      </c>
      <c r="F118" s="18">
        <v>1305617</v>
      </c>
      <c r="G118" s="16">
        <v>460</v>
      </c>
      <c r="H118" s="17">
        <f t="shared" si="9"/>
        <v>0.86956521739130432</v>
      </c>
      <c r="I118" s="18">
        <v>6814</v>
      </c>
      <c r="J118" s="18">
        <v>3134283</v>
      </c>
    </row>
    <row r="119" spans="1:10" x14ac:dyDescent="0.3">
      <c r="A119" t="s">
        <v>122</v>
      </c>
      <c r="B119" s="16">
        <v>113</v>
      </c>
      <c r="C119" s="16">
        <v>55</v>
      </c>
      <c r="D119" s="17">
        <f t="shared" si="8"/>
        <v>0.48672566371681414</v>
      </c>
      <c r="E119" s="18">
        <v>2608</v>
      </c>
      <c r="F119" s="18">
        <v>143418</v>
      </c>
      <c r="G119" s="16">
        <v>78</v>
      </c>
      <c r="H119" s="17">
        <f t="shared" si="9"/>
        <v>0.69026548672566368</v>
      </c>
      <c r="I119" s="18">
        <v>8807</v>
      </c>
      <c r="J119" s="18">
        <v>686959</v>
      </c>
    </row>
    <row r="120" spans="1:10" x14ac:dyDescent="0.3">
      <c r="A120" t="s">
        <v>123</v>
      </c>
      <c r="B120" s="16">
        <v>5755</v>
      </c>
      <c r="C120" s="16">
        <v>3736</v>
      </c>
      <c r="D120" s="17">
        <f t="shared" si="8"/>
        <v>0.64917463075586446</v>
      </c>
      <c r="E120" s="18">
        <v>3876</v>
      </c>
      <c r="F120" s="18">
        <v>14479964</v>
      </c>
      <c r="G120" s="16">
        <v>4334</v>
      </c>
      <c r="H120" s="17">
        <f t="shared" si="9"/>
        <v>0.75308427454387494</v>
      </c>
      <c r="I120" s="18">
        <v>7811</v>
      </c>
      <c r="J120" s="18">
        <v>33852460</v>
      </c>
    </row>
    <row r="121" spans="1:10" x14ac:dyDescent="0.3">
      <c r="A121" t="s">
        <v>124</v>
      </c>
      <c r="B121" s="16">
        <v>76</v>
      </c>
      <c r="C121" s="16">
        <v>66</v>
      </c>
      <c r="D121" s="17">
        <f t="shared" si="8"/>
        <v>0.86842105263157898</v>
      </c>
      <c r="E121" s="18">
        <v>4898</v>
      </c>
      <c r="F121" s="18">
        <v>323292</v>
      </c>
      <c r="G121" s="16">
        <v>64</v>
      </c>
      <c r="H121" s="17">
        <f t="shared" si="9"/>
        <v>0.84210526315789469</v>
      </c>
      <c r="I121" s="18">
        <v>8260</v>
      </c>
      <c r="J121" s="18">
        <v>528621</v>
      </c>
    </row>
    <row r="122" spans="1:10" x14ac:dyDescent="0.3">
      <c r="A122" t="s">
        <v>125</v>
      </c>
      <c r="B122" s="16">
        <v>1437</v>
      </c>
      <c r="C122" s="16">
        <v>1332</v>
      </c>
      <c r="D122" s="17">
        <f t="shared" si="8"/>
        <v>0.92693110647181631</v>
      </c>
      <c r="E122" s="18">
        <v>5402</v>
      </c>
      <c r="F122" s="18">
        <v>7195774</v>
      </c>
      <c r="G122" s="16">
        <v>1232</v>
      </c>
      <c r="H122" s="17">
        <f t="shared" si="9"/>
        <v>0.85734168406402222</v>
      </c>
      <c r="I122" s="18">
        <v>8924</v>
      </c>
      <c r="J122" s="18">
        <v>10994603</v>
      </c>
    </row>
    <row r="123" spans="1:10" x14ac:dyDescent="0.3">
      <c r="A123" t="s">
        <v>126</v>
      </c>
      <c r="B123" s="16">
        <v>243</v>
      </c>
      <c r="C123" s="16">
        <v>186</v>
      </c>
      <c r="D123" s="17">
        <f t="shared" si="8"/>
        <v>0.76543209876543206</v>
      </c>
      <c r="E123" s="18">
        <v>4523</v>
      </c>
      <c r="F123" s="18">
        <v>841359</v>
      </c>
      <c r="G123" s="16">
        <v>171</v>
      </c>
      <c r="H123" s="17">
        <f t="shared" si="9"/>
        <v>0.70370370370370372</v>
      </c>
      <c r="I123" s="18">
        <v>8896</v>
      </c>
      <c r="J123" s="18">
        <v>1521284</v>
      </c>
    </row>
    <row r="124" spans="1:10" x14ac:dyDescent="0.3">
      <c r="A124" t="s">
        <v>127</v>
      </c>
      <c r="B124" s="16">
        <v>83</v>
      </c>
      <c r="C124" s="16">
        <v>81</v>
      </c>
      <c r="D124" s="17">
        <f t="shared" si="8"/>
        <v>0.97590361445783136</v>
      </c>
      <c r="E124" s="18">
        <v>7439</v>
      </c>
      <c r="F124" s="18">
        <v>602565</v>
      </c>
      <c r="G124" s="16">
        <v>0</v>
      </c>
      <c r="H124" s="17">
        <f t="shared" si="9"/>
        <v>0</v>
      </c>
      <c r="J124" s="18">
        <v>0</v>
      </c>
    </row>
    <row r="125" spans="1:10" s="1" customFormat="1" x14ac:dyDescent="0.3">
      <c r="A125" s="1" t="s">
        <v>128</v>
      </c>
      <c r="B125" s="2">
        <f>SUM(B84:B124)</f>
        <v>22581</v>
      </c>
      <c r="C125" s="2">
        <f>SUM(C84:C124)</f>
        <v>16666</v>
      </c>
      <c r="D125" s="19">
        <f t="shared" si="8"/>
        <v>0.73805411629245821</v>
      </c>
      <c r="E125" s="20">
        <f>SUMPRODUCT(D84:D124,E84:E124)/SUM(D84:D124)</f>
        <v>4900.4625842750802</v>
      </c>
      <c r="F125" s="3">
        <f>SUM(F84:F124)</f>
        <v>79368710</v>
      </c>
      <c r="G125" s="2">
        <f>SUM(G84:G124)</f>
        <v>17324</v>
      </c>
      <c r="H125" s="19">
        <f t="shared" si="9"/>
        <v>0.76719365838536824</v>
      </c>
      <c r="I125" s="20">
        <f>SUMPRODUCT(G84:G124,I84:I124)/SUM(G84:G124)</f>
        <v>7595.3814938813211</v>
      </c>
      <c r="J125" s="3">
        <f>SUM(J84:J124)</f>
        <v>131582162</v>
      </c>
    </row>
    <row r="127" spans="1:10" s="1" customFormat="1" x14ac:dyDescent="0.3">
      <c r="A127" s="1" t="s">
        <v>129</v>
      </c>
      <c r="B127" s="2"/>
      <c r="C127" s="2"/>
      <c r="D127" s="19"/>
      <c r="E127" s="3"/>
      <c r="F127" s="3"/>
      <c r="G127" s="2"/>
      <c r="H127" s="2"/>
      <c r="I127" s="3"/>
      <c r="J127" s="3"/>
    </row>
    <row r="128" spans="1:10" x14ac:dyDescent="0.3">
      <c r="A128" t="s">
        <v>130</v>
      </c>
      <c r="B128" s="16">
        <v>8087</v>
      </c>
      <c r="C128" s="16">
        <v>3890</v>
      </c>
      <c r="D128" s="17">
        <f>C128/B128</f>
        <v>0.48101891925312229</v>
      </c>
      <c r="E128" s="18">
        <v>4897</v>
      </c>
      <c r="F128" s="18">
        <v>19050495</v>
      </c>
      <c r="G128" s="16">
        <v>6868</v>
      </c>
      <c r="H128" s="17">
        <f t="shared" ref="H128:H130" si="10">G128/B128</f>
        <v>0.8492642512674663</v>
      </c>
      <c r="I128" s="18">
        <v>7269</v>
      </c>
      <c r="J128" s="18">
        <v>49925356</v>
      </c>
    </row>
    <row r="129" spans="1:10" x14ac:dyDescent="0.3">
      <c r="A129" t="s">
        <v>131</v>
      </c>
      <c r="B129" s="16">
        <v>8669</v>
      </c>
      <c r="C129" s="16">
        <v>4209</v>
      </c>
      <c r="D129" s="17">
        <f>C129/B129</f>
        <v>0.48552312838851081</v>
      </c>
      <c r="E129" s="18">
        <v>2990</v>
      </c>
      <c r="F129" s="18">
        <v>12584622</v>
      </c>
      <c r="G129" s="16">
        <v>6318</v>
      </c>
      <c r="H129" s="17">
        <f t="shared" si="10"/>
        <v>0.72880378359672393</v>
      </c>
      <c r="I129" s="18">
        <v>9757</v>
      </c>
      <c r="J129" s="18">
        <v>61645991</v>
      </c>
    </row>
    <row r="130" spans="1:10" s="1" customFormat="1" x14ac:dyDescent="0.3">
      <c r="A130" s="1" t="s">
        <v>132</v>
      </c>
      <c r="B130" s="2">
        <f>SUM(B128:B129)</f>
        <v>16756</v>
      </c>
      <c r="C130" s="2">
        <f>SUM(C128:C129)</f>
        <v>8099</v>
      </c>
      <c r="D130" s="19">
        <f>C130/B130</f>
        <v>0.48334924803055623</v>
      </c>
      <c r="E130" s="20">
        <f>SUMPRODUCT(D128:D129,E128:E129)/SUM(D128:D129)</f>
        <v>3939.0565684689327</v>
      </c>
      <c r="F130" s="3">
        <f>SUM(F128:F129)</f>
        <v>31635117</v>
      </c>
      <c r="G130" s="2">
        <f>SUM(G128:G129)</f>
        <v>13186</v>
      </c>
      <c r="H130" s="19">
        <f t="shared" si="10"/>
        <v>0.7869419909286226</v>
      </c>
      <c r="I130" s="20">
        <f>SUMPRODUCT(G128:G129,I128:I129)/SUM(G128:G129)</f>
        <v>8461.1116335507359</v>
      </c>
      <c r="J130" s="3">
        <f>SUM(J128:J129)</f>
        <v>111571347</v>
      </c>
    </row>
    <row r="131" spans="1:10" x14ac:dyDescent="0.3">
      <c r="D131" s="17"/>
    </row>
    <row r="132" spans="1:10" x14ac:dyDescent="0.3">
      <c r="D132" s="17"/>
    </row>
    <row r="133" spans="1:10" s="1" customFormat="1" x14ac:dyDescent="0.3">
      <c r="A133" s="1" t="s">
        <v>133</v>
      </c>
      <c r="B133" s="2">
        <v>335695</v>
      </c>
      <c r="C133" s="2">
        <v>198825</v>
      </c>
      <c r="D133" s="19">
        <f t="shared" ref="D133" si="11">C133/B133</f>
        <v>0.59227870537243632</v>
      </c>
      <c r="E133" s="3">
        <f>F133/C133</f>
        <v>7489.8555312460703</v>
      </c>
      <c r="F133" s="3">
        <v>1489170526</v>
      </c>
      <c r="G133" s="2">
        <v>181693</v>
      </c>
      <c r="H133" s="19">
        <f>G133/B133</f>
        <v>0.54124428424611626</v>
      </c>
      <c r="I133" s="3">
        <f>J133/G133</f>
        <v>7054.9498935016763</v>
      </c>
      <c r="J133" s="3">
        <v>1281835011</v>
      </c>
    </row>
    <row r="135" spans="1:10" x14ac:dyDescent="0.3">
      <c r="A135" t="s">
        <v>134</v>
      </c>
    </row>
    <row r="137" spans="1:10" x14ac:dyDescent="0.3">
      <c r="A137" t="s">
        <v>135</v>
      </c>
    </row>
  </sheetData>
  <mergeCells count="1">
    <mergeCell ref="G3:J3"/>
  </mergeCells>
  <pageMargins left="0" right="0" top="0.75" bottom="0.25" header="0.3" footer="0.3"/>
  <pageSetup orientation="landscape" r:id="rId1"/>
  <rowBreaks count="1" manualBreakCount="1">
    <brk id="126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2014-12-04T20:05:03Z</cp:lastPrinted>
  <dcterms:created xsi:type="dcterms:W3CDTF">2014-12-04T20:04:22Z</dcterms:created>
  <dcterms:modified xsi:type="dcterms:W3CDTF">2014-12-04T20:06:16Z</dcterms:modified>
</cp:coreProperties>
</file>