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155" windowHeight="11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41" i="1" l="1"/>
  <c r="P41" i="1" s="1"/>
  <c r="O40" i="1"/>
  <c r="P40" i="1" s="1"/>
  <c r="M40" i="1"/>
  <c r="L41" i="1"/>
  <c r="M41" i="1" s="1"/>
  <c r="J40" i="1"/>
  <c r="I41" i="1"/>
  <c r="J41" i="1" s="1"/>
  <c r="D40" i="1"/>
  <c r="C41" i="1"/>
  <c r="P39" i="1" l="1"/>
  <c r="P38" i="1"/>
  <c r="P37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5" i="1"/>
  <c r="G4" i="1"/>
  <c r="G3" i="1"/>
  <c r="D41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<sst xmlns="http://schemas.openxmlformats.org/spreadsheetml/2006/main" count="117" uniqueCount="88">
  <si>
    <t>Public 2-year</t>
  </si>
  <si>
    <t>Public 4-year</t>
  </si>
  <si>
    <t>Private Not-For Profit 4-year</t>
  </si>
  <si>
    <t>Private For-Profit</t>
  </si>
  <si>
    <t>Were dependent students</t>
  </si>
  <si>
    <t>Total</t>
  </si>
  <si>
    <t>Were 30 Years Old or Older</t>
  </si>
  <si>
    <t>Variable Used</t>
  </si>
  <si>
    <t>Dependency Status</t>
  </si>
  <si>
    <t>Age as of 12/31/2011</t>
  </si>
  <si>
    <t>Were married</t>
  </si>
  <si>
    <t>Marital Status</t>
  </si>
  <si>
    <t>Were students with dependent children</t>
  </si>
  <si>
    <t>Dependency Status (3 categories)</t>
  </si>
  <si>
    <t>Were single parents</t>
  </si>
  <si>
    <t>Single parent independent student</t>
  </si>
  <si>
    <t>Reported a disability</t>
  </si>
  <si>
    <t>None</t>
  </si>
  <si>
    <t>N/A</t>
  </si>
  <si>
    <t>Parents of student had no college education</t>
  </si>
  <si>
    <t>Were enrolled full-time, full-year</t>
  </si>
  <si>
    <t>Took a distance education course</t>
  </si>
  <si>
    <t>Took one or more remedial courses</t>
  </si>
  <si>
    <t>Percent of Undergraduates Who:</t>
  </si>
  <si>
    <t xml:space="preserve">Financial Aid: </t>
  </si>
  <si>
    <t>Applied for federal financial aid</t>
  </si>
  <si>
    <t>Total grants amount with (percent &gt;0.01)</t>
  </si>
  <si>
    <t>Received any grants or scholarships</t>
  </si>
  <si>
    <t>Median amount for those with grants or scholarships</t>
  </si>
  <si>
    <t>Median&gt;0 Total Grants</t>
  </si>
  <si>
    <t>Average amount for those with grants or scholarships</t>
  </si>
  <si>
    <t>Average&gt;0 Total Grants</t>
  </si>
  <si>
    <t>Received a federal Pell Grant</t>
  </si>
  <si>
    <t>Federal Pell Grant with (percent &gt; 0.01 )</t>
  </si>
  <si>
    <t>Median amount for those with federal Pell Grants</t>
  </si>
  <si>
    <t>Median&gt;0 Federal Pell Grant</t>
  </si>
  <si>
    <t>Average amount for those with federal Pell Grants</t>
  </si>
  <si>
    <t>Average&gt;0 Federal Pell Grant</t>
  </si>
  <si>
    <t>Received State Grants</t>
  </si>
  <si>
    <t>Median amount for those with state grants</t>
  </si>
  <si>
    <t>Median&gt;0 State grants total</t>
  </si>
  <si>
    <t>State grants total with (percent &gt; 0.01)</t>
  </si>
  <si>
    <t>Average amount for those with state grants</t>
  </si>
  <si>
    <t>Average&gt;0 State grants total</t>
  </si>
  <si>
    <t>Received institutional grants</t>
  </si>
  <si>
    <t>Institution grants total with (percent &gt;0.01)</t>
  </si>
  <si>
    <t>Median amount for those with institutional grants</t>
  </si>
  <si>
    <t>Median&gt;0 Institution grants total</t>
  </si>
  <si>
    <t>Average amount for those with institutional grants</t>
  </si>
  <si>
    <t>Average&gt;0 Institution grants total</t>
  </si>
  <si>
    <t>Received any loans</t>
  </si>
  <si>
    <t>Total loans (excluding Direct PLUS Loans to parents) with (percent &gt;0.01)</t>
  </si>
  <si>
    <t>Median&gt;0 Total Loans (excluding Direct PLUS loans to parents)</t>
  </si>
  <si>
    <t>Average&gt;0 Total Loans (exluding Direct PLUS Loans to parents)</t>
  </si>
  <si>
    <t>Received federal loans</t>
  </si>
  <si>
    <t>Total federal loans (excluding Direct PLUS Loans to parents) with (percent&gt;0.01)</t>
  </si>
  <si>
    <t>Median &gt;0 Total federal loans</t>
  </si>
  <si>
    <t>Average&gt;0 Total federal loans</t>
  </si>
  <si>
    <t>Received private loans</t>
  </si>
  <si>
    <t>Private (alternative) loans with (percent &gt;0.01)</t>
  </si>
  <si>
    <t>Median &gt;0 Private (alternative) loans</t>
  </si>
  <si>
    <t>Average&gt;0 Private (alternative) loans</t>
  </si>
  <si>
    <t>Received state loans</t>
  </si>
  <si>
    <t>State loans with (percent&gt; 0.01)</t>
  </si>
  <si>
    <t>.2%!</t>
  </si>
  <si>
    <t>Median &gt;0 State Loans</t>
  </si>
  <si>
    <t>Average &gt;0 State Loans</t>
  </si>
  <si>
    <t>Percent of Graduating Seniors with Loans</t>
  </si>
  <si>
    <t>Median Cumulative Student Loan Debt for Graduating Seniors with loans</t>
  </si>
  <si>
    <t>Average Cumulative Student Loan Debt for Graduating Seniors with loans</t>
  </si>
  <si>
    <t xml:space="preserve">Others </t>
  </si>
  <si>
    <t>ALL NATIONAL STUDENTS</t>
  </si>
  <si>
    <t>Change</t>
  </si>
  <si>
    <t>Remedial Course: Ever Taken</t>
  </si>
  <si>
    <t>Alternative courses: program at NPSAS was entirely online</t>
  </si>
  <si>
    <t>Percent &gt;0 Cumulative loans</t>
  </si>
  <si>
    <t>Source: National Postsecondary Student Aid Study, 2008 and 2012</t>
  </si>
  <si>
    <t>Median annual amount for those with loans</t>
  </si>
  <si>
    <t>Disability: has some type of disability</t>
  </si>
  <si>
    <t xml:space="preserve">Parent's highest education level </t>
  </si>
  <si>
    <t xml:space="preserve">Attendance Pattern </t>
  </si>
  <si>
    <t>Average annual amount for those with loans</t>
  </si>
  <si>
    <t>Median annual amount for those with federal loans</t>
  </si>
  <si>
    <t>Average annual amount for those with federal loans</t>
  </si>
  <si>
    <t>Median annual amount for those with private loans</t>
  </si>
  <si>
    <t>Average annual amount for those with private loans</t>
  </si>
  <si>
    <t>Median annual amount for those with state loans</t>
  </si>
  <si>
    <t>Average annual amount for those with state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</si>
</sst>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0.0%"/>
    <numFmt numFmtId="165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9" fontId="0" fillId="0" borderId="0" xfId="0" applyNumberForma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164" fontId="0" fillId="0" borderId="0" xfId="0" applyNumberFormat="1"/>
    <xf numFmtId="0" fontId="0" fillId="6" borderId="0" xfId="0" applyFill="1"/>
    <xf numFmtId="0" fontId="0" fillId="7" borderId="0" xfId="0" applyFill="1"/>
    <xf numFmtId="0" fontId="0" fillId="0" borderId="0" xfId="0" applyAlignment="1">
      <alignment wrapText="1"/>
    </xf>
    <xf numFmtId="0" fontId="1" fillId="5" borderId="0" xfId="0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5" borderId="0" xfId="0" applyFont="1" applyFill="1" applyAlignment="1">
      <alignment wrapText="1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7" borderId="0" xfId="0" applyFont="1" applyFill="1" applyAlignment="1">
      <alignment horizontal="center"/>
    </xf>
    <xf numFmtId="0" fontId="1" fillId="4" borderId="0" xfId="0" applyFont="1" applyFill="1"/>
    <xf numFmtId="0" fontId="1" fillId="3" borderId="0" xfId="0" applyFont="1" applyFill="1"/>
    <xf numFmtId="0" fontId="1" fillId="2" borderId="0" xfId="0" applyFont="1" applyFill="1"/>
    <xf numFmtId="0" fontId="1" fillId="6" borderId="0" xfId="0" applyFont="1" applyFill="1"/>
    <xf numFmtId="0" fontId="1" fillId="7" borderId="0" xfId="0" applyFont="1" applyFill="1"/>
    <xf numFmtId="0" fontId="0" fillId="0" borderId="0" xfId="0" applyFont="1" applyAlignment="1">
      <alignment wrapText="1"/>
    </xf>
    <xf numFmtId="9" fontId="0" fillId="4" borderId="0" xfId="0" applyNumberFormat="1" applyFont="1" applyFill="1"/>
    <xf numFmtId="9" fontId="0" fillId="3" borderId="0" xfId="0" applyNumberFormat="1" applyFont="1" applyFill="1"/>
    <xf numFmtId="9" fontId="0" fillId="2" borderId="0" xfId="0" applyNumberFormat="1" applyFont="1" applyFill="1"/>
    <xf numFmtId="9" fontId="0" fillId="6" borderId="0" xfId="0" applyNumberFormat="1" applyFont="1" applyFill="1"/>
    <xf numFmtId="9" fontId="0" fillId="7" borderId="0" xfId="0" applyNumberFormat="1" applyFont="1" applyFill="1"/>
    <xf numFmtId="0" fontId="0" fillId="4" borderId="0" xfId="0" applyFont="1" applyFill="1"/>
    <xf numFmtId="0" fontId="0" fillId="2" borderId="0" xfId="0" applyFont="1" applyFill="1"/>
    <xf numFmtId="0" fontId="0" fillId="3" borderId="0" xfId="0" applyFont="1" applyFill="1"/>
    <xf numFmtId="0" fontId="0" fillId="6" borderId="0" xfId="0" applyFont="1" applyFill="1"/>
    <xf numFmtId="0" fontId="0" fillId="7" borderId="0" xfId="0" applyFont="1" applyFill="1"/>
    <xf numFmtId="9" fontId="0" fillId="0" borderId="0" xfId="0" applyNumberFormat="1" applyFont="1" applyAlignment="1">
      <alignment wrapText="1"/>
    </xf>
    <xf numFmtId="6" fontId="0" fillId="4" borderId="0" xfId="0" applyNumberFormat="1" applyFont="1" applyFill="1"/>
    <xf numFmtId="165" fontId="0" fillId="3" borderId="0" xfId="0" applyNumberFormat="1" applyFont="1" applyFill="1"/>
    <xf numFmtId="6" fontId="0" fillId="2" borderId="0" xfId="0" applyNumberFormat="1" applyFont="1" applyFill="1"/>
    <xf numFmtId="6" fontId="0" fillId="3" borderId="0" xfId="0" applyNumberFormat="1" applyFont="1" applyFill="1"/>
    <xf numFmtId="6" fontId="0" fillId="6" borderId="0" xfId="0" applyNumberFormat="1" applyFont="1" applyFill="1"/>
    <xf numFmtId="6" fontId="0" fillId="7" borderId="0" xfId="0" applyNumberFormat="1" applyFont="1" applyFill="1"/>
    <xf numFmtId="164" fontId="0" fillId="0" borderId="0" xfId="0" applyNumberFormat="1" applyFont="1" applyAlignment="1">
      <alignment wrapText="1"/>
    </xf>
    <xf numFmtId="164" fontId="0" fillId="4" borderId="0" xfId="0" applyNumberFormat="1" applyFont="1" applyFill="1"/>
    <xf numFmtId="164" fontId="0" fillId="2" borderId="0" xfId="0" applyNumberFormat="1" applyFont="1" applyFill="1"/>
    <xf numFmtId="164" fontId="0" fillId="3" borderId="0" xfId="0" applyNumberFormat="1" applyFont="1" applyFill="1"/>
    <xf numFmtId="164" fontId="0" fillId="6" borderId="0" xfId="0" applyNumberFormat="1" applyFont="1" applyFill="1"/>
    <xf numFmtId="164" fontId="0" fillId="7" borderId="0" xfId="0" applyNumberFormat="1" applyFont="1" applyFill="1"/>
    <xf numFmtId="165" fontId="0" fillId="4" borderId="0" xfId="0" applyNumberFormat="1" applyFont="1" applyFill="1"/>
    <xf numFmtId="165" fontId="0" fillId="6" borderId="0" xfId="0" applyNumberFormat="1" applyFont="1" applyFill="1"/>
    <xf numFmtId="165" fontId="0" fillId="7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R18" sqref="R18"/>
    </sheetView>
  </sheetViews>
  <sheetFormatPr defaultRowHeight="15" x14ac:dyDescent="0.25"/>
  <cols>
    <col min="1" max="1" width="71.140625" style="9" customWidth="1"/>
    <col min="2" max="2" width="8.28515625" style="5" bestFit="1" customWidth="1"/>
    <col min="3" max="3" width="7.5703125" style="5" bestFit="1" customWidth="1"/>
    <col min="4" max="4" width="9.42578125" style="4" hidden="1" customWidth="1"/>
    <col min="5" max="5" width="7.85546875" style="3" customWidth="1"/>
    <col min="6" max="6" width="9.140625" style="3"/>
    <col min="7" max="7" width="0" style="4" hidden="1" customWidth="1"/>
    <col min="8" max="9" width="9.140625" style="4"/>
    <col min="10" max="10" width="0" style="4" hidden="1" customWidth="1"/>
    <col min="11" max="12" width="9.140625" style="7"/>
    <col min="13" max="13" width="0" style="4" hidden="1" customWidth="1"/>
    <col min="14" max="15" width="9.140625" style="8"/>
    <col min="16" max="16" width="0" style="4" hidden="1" customWidth="1"/>
    <col min="17" max="17" width="0" style="5" hidden="1" customWidth="1"/>
    <col min="18" max="18" width="74.5703125" style="9" customWidth="1"/>
  </cols>
  <sheetData>
    <row r="1" spans="1:18" s="10" customFormat="1" x14ac:dyDescent="0.25">
      <c r="A1" s="14" t="s">
        <v>71</v>
      </c>
      <c r="B1" s="15" t="s">
        <v>5</v>
      </c>
      <c r="C1" s="15"/>
      <c r="D1" s="16" t="s">
        <v>72</v>
      </c>
      <c r="E1" s="17" t="s">
        <v>0</v>
      </c>
      <c r="F1" s="17"/>
      <c r="G1" s="16" t="s">
        <v>72</v>
      </c>
      <c r="H1" s="18" t="s">
        <v>1</v>
      </c>
      <c r="I1" s="18"/>
      <c r="J1" s="16" t="s">
        <v>72</v>
      </c>
      <c r="K1" s="19" t="s">
        <v>2</v>
      </c>
      <c r="L1" s="19"/>
      <c r="M1" s="20" t="s">
        <v>72</v>
      </c>
      <c r="N1" s="21" t="s">
        <v>3</v>
      </c>
      <c r="O1" s="21"/>
      <c r="P1" s="16" t="s">
        <v>72</v>
      </c>
      <c r="Q1" s="14" t="s">
        <v>70</v>
      </c>
      <c r="R1" s="14" t="s">
        <v>7</v>
      </c>
    </row>
    <row r="2" spans="1:18" s="2" customFormat="1" x14ac:dyDescent="0.25">
      <c r="A2" s="11" t="s">
        <v>23</v>
      </c>
      <c r="B2" s="22">
        <v>2008</v>
      </c>
      <c r="C2" s="22">
        <v>2012</v>
      </c>
      <c r="D2" s="23"/>
      <c r="E2" s="24">
        <v>2008</v>
      </c>
      <c r="F2" s="24">
        <v>2012</v>
      </c>
      <c r="G2" s="23"/>
      <c r="H2" s="23">
        <v>2008</v>
      </c>
      <c r="I2" s="23">
        <v>2012</v>
      </c>
      <c r="J2" s="23"/>
      <c r="K2" s="25">
        <v>2008</v>
      </c>
      <c r="L2" s="25">
        <v>2012</v>
      </c>
      <c r="M2" s="23"/>
      <c r="N2" s="26">
        <v>2008</v>
      </c>
      <c r="O2" s="26">
        <v>2012</v>
      </c>
      <c r="P2" s="23"/>
      <c r="Q2" s="22">
        <v>2012</v>
      </c>
      <c r="R2" s="11"/>
    </row>
    <row r="3" spans="1:18" x14ac:dyDescent="0.25">
      <c r="A3" s="27" t="s">
        <v>4</v>
      </c>
      <c r="B3" s="28">
        <v>0.53</v>
      </c>
      <c r="C3" s="28">
        <v>0.48699999999999999</v>
      </c>
      <c r="D3" s="29">
        <f>C3-B3</f>
        <v>-4.3000000000000038E-2</v>
      </c>
      <c r="E3" s="30">
        <v>0.43</v>
      </c>
      <c r="F3" s="30">
        <v>0.40300000000000002</v>
      </c>
      <c r="G3" s="29">
        <f>F3-E3</f>
        <v>-2.6999999999999968E-2</v>
      </c>
      <c r="H3" s="29">
        <v>0.69</v>
      </c>
      <c r="I3" s="29">
        <v>0.64400000000000002</v>
      </c>
      <c r="J3" s="29">
        <f>I3-H3</f>
        <v>-4.599999999999993E-2</v>
      </c>
      <c r="K3" s="31">
        <v>0.67</v>
      </c>
      <c r="L3" s="31">
        <v>0.67300000000000004</v>
      </c>
      <c r="M3" s="29">
        <f>L3-K3</f>
        <v>3.0000000000000027E-3</v>
      </c>
      <c r="N3" s="32">
        <v>0.24</v>
      </c>
      <c r="O3" s="32">
        <v>0.19800000000000001</v>
      </c>
      <c r="P3" s="29">
        <f>O3-N3</f>
        <v>-4.1999999999999982E-2</v>
      </c>
      <c r="Q3" s="28">
        <v>0.52300000000000002</v>
      </c>
      <c r="R3" s="27" t="s">
        <v>8</v>
      </c>
    </row>
    <row r="4" spans="1:18" x14ac:dyDescent="0.25">
      <c r="A4" s="27" t="s">
        <v>6</v>
      </c>
      <c r="B4" s="28">
        <v>0.23</v>
      </c>
      <c r="C4" s="28">
        <v>0.254</v>
      </c>
      <c r="D4" s="29">
        <f t="shared" ref="D4:D41" si="0">C4-B4</f>
        <v>2.3999999999999994E-2</v>
      </c>
      <c r="E4" s="30">
        <v>0.37</v>
      </c>
      <c r="F4" s="30">
        <v>0.30199999999999999</v>
      </c>
      <c r="G4" s="29">
        <f t="shared" ref="G4:G35" si="1">F4-E4</f>
        <v>-6.8000000000000005E-2</v>
      </c>
      <c r="H4" s="29">
        <v>0.19</v>
      </c>
      <c r="I4" s="29">
        <v>0.14599999999999999</v>
      </c>
      <c r="J4" s="29">
        <f t="shared" ref="J4:J41" si="2">I4-H4</f>
        <v>-4.4000000000000011E-2</v>
      </c>
      <c r="K4" s="31">
        <v>0.11</v>
      </c>
      <c r="L4" s="31">
        <v>0.189</v>
      </c>
      <c r="M4" s="29">
        <f t="shared" ref="M4:M41" si="3">L4-K4</f>
        <v>7.9000000000000001E-2</v>
      </c>
      <c r="N4" s="32">
        <v>0.21</v>
      </c>
      <c r="O4" s="32">
        <v>0.42599999999999999</v>
      </c>
      <c r="P4" s="29">
        <f t="shared" ref="P4:P41" si="4">O4-N4</f>
        <v>0.216</v>
      </c>
      <c r="Q4" s="28">
        <v>0.223</v>
      </c>
      <c r="R4" s="27" t="s">
        <v>9</v>
      </c>
    </row>
    <row r="5" spans="1:18" x14ac:dyDescent="0.25">
      <c r="A5" s="27" t="s">
        <v>10</v>
      </c>
      <c r="B5" s="28">
        <v>0.18</v>
      </c>
      <c r="C5" s="28">
        <v>0.17699999999999999</v>
      </c>
      <c r="D5" s="29">
        <f t="shared" si="0"/>
        <v>-3.0000000000000027E-3</v>
      </c>
      <c r="E5" s="30">
        <v>0.23</v>
      </c>
      <c r="F5" s="30">
        <v>0.21</v>
      </c>
      <c r="G5" s="29">
        <f t="shared" si="1"/>
        <v>-2.0000000000000018E-2</v>
      </c>
      <c r="H5" s="29">
        <v>0.11</v>
      </c>
      <c r="I5" s="29">
        <v>0.126</v>
      </c>
      <c r="J5" s="29">
        <f t="shared" si="2"/>
        <v>1.6E-2</v>
      </c>
      <c r="K5" s="31">
        <v>0.15</v>
      </c>
      <c r="L5" s="31">
        <v>0.128</v>
      </c>
      <c r="M5" s="29">
        <f t="shared" si="3"/>
        <v>-2.1999999999999992E-2</v>
      </c>
      <c r="N5" s="32">
        <v>0.24</v>
      </c>
      <c r="O5" s="32">
        <v>0.248</v>
      </c>
      <c r="P5" s="29">
        <f t="shared" si="4"/>
        <v>8.0000000000000071E-3</v>
      </c>
      <c r="Q5" s="28">
        <v>0.161</v>
      </c>
      <c r="R5" s="27" t="s">
        <v>11</v>
      </c>
    </row>
    <row r="6" spans="1:18" x14ac:dyDescent="0.25">
      <c r="A6" s="27" t="s">
        <v>12</v>
      </c>
      <c r="B6" s="28">
        <v>0.23</v>
      </c>
      <c r="C6" s="28">
        <v>0.27500000000000002</v>
      </c>
      <c r="D6" s="29">
        <f t="shared" si="0"/>
        <v>4.5000000000000012E-2</v>
      </c>
      <c r="E6" s="30">
        <v>0.28999999999999998</v>
      </c>
      <c r="F6" s="30">
        <v>0.32400000000000001</v>
      </c>
      <c r="G6" s="29">
        <f t="shared" si="1"/>
        <v>3.400000000000003E-2</v>
      </c>
      <c r="H6" s="29">
        <v>0.12</v>
      </c>
      <c r="I6" s="29">
        <v>0.154</v>
      </c>
      <c r="J6" s="29">
        <f t="shared" si="2"/>
        <v>3.4000000000000002E-2</v>
      </c>
      <c r="K6" s="31">
        <v>0.17</v>
      </c>
      <c r="L6" s="31">
        <v>0.17</v>
      </c>
      <c r="M6" s="29">
        <f t="shared" si="3"/>
        <v>0</v>
      </c>
      <c r="N6" s="32">
        <v>0.48</v>
      </c>
      <c r="O6" s="32">
        <v>0.51600000000000001</v>
      </c>
      <c r="P6" s="29">
        <f t="shared" si="4"/>
        <v>3.6000000000000032E-2</v>
      </c>
      <c r="Q6" s="28">
        <v>0.23799999999999999</v>
      </c>
      <c r="R6" s="27" t="s">
        <v>13</v>
      </c>
    </row>
    <row r="7" spans="1:18" x14ac:dyDescent="0.25">
      <c r="A7" s="27" t="s">
        <v>14</v>
      </c>
      <c r="B7" s="28">
        <v>0.13</v>
      </c>
      <c r="C7" s="28">
        <v>0.152</v>
      </c>
      <c r="D7" s="29">
        <f t="shared" si="0"/>
        <v>2.1999999999999992E-2</v>
      </c>
      <c r="E7" s="30">
        <v>0.16</v>
      </c>
      <c r="F7" s="30">
        <v>0.17899999999999999</v>
      </c>
      <c r="G7" s="29">
        <f t="shared" si="1"/>
        <v>1.8999999999999989E-2</v>
      </c>
      <c r="H7" s="29">
        <v>0.06</v>
      </c>
      <c r="I7" s="29">
        <v>7.2999999999999995E-2</v>
      </c>
      <c r="J7" s="29">
        <f t="shared" si="2"/>
        <v>1.2999999999999998E-2</v>
      </c>
      <c r="K7" s="31">
        <v>0.08</v>
      </c>
      <c r="L7" s="31">
        <v>8.1000000000000003E-2</v>
      </c>
      <c r="M7" s="29">
        <f t="shared" si="3"/>
        <v>1.0000000000000009E-3</v>
      </c>
      <c r="N7" s="32">
        <v>0.32</v>
      </c>
      <c r="O7" s="32">
        <v>0.32700000000000001</v>
      </c>
      <c r="P7" s="29">
        <f t="shared" si="4"/>
        <v>7.0000000000000062E-3</v>
      </c>
      <c r="Q7" s="28">
        <v>0.128</v>
      </c>
      <c r="R7" s="27" t="s">
        <v>15</v>
      </c>
    </row>
    <row r="8" spans="1:18" x14ac:dyDescent="0.25">
      <c r="A8" s="27" t="s">
        <v>16</v>
      </c>
      <c r="B8" s="28">
        <v>0.11</v>
      </c>
      <c r="C8" s="28">
        <v>0.11</v>
      </c>
      <c r="D8" s="29">
        <f t="shared" si="0"/>
        <v>0</v>
      </c>
      <c r="E8" s="30">
        <v>0.12</v>
      </c>
      <c r="F8" s="30">
        <v>0.124</v>
      </c>
      <c r="G8" s="29">
        <f t="shared" si="1"/>
        <v>4.0000000000000036E-3</v>
      </c>
      <c r="H8" s="29">
        <v>0.09</v>
      </c>
      <c r="I8" s="29">
        <v>0.09</v>
      </c>
      <c r="J8" s="29">
        <f t="shared" si="2"/>
        <v>0</v>
      </c>
      <c r="K8" s="31">
        <v>0.09</v>
      </c>
      <c r="L8" s="31">
        <v>9.0999999999999998E-2</v>
      </c>
      <c r="M8" s="29">
        <f t="shared" si="3"/>
        <v>1.0000000000000009E-3</v>
      </c>
      <c r="N8" s="32">
        <v>0.13</v>
      </c>
      <c r="O8" s="32">
        <v>0.14199999999999999</v>
      </c>
      <c r="P8" s="29">
        <f t="shared" si="4"/>
        <v>1.1999999999999983E-2</v>
      </c>
      <c r="Q8" s="28">
        <v>0.104</v>
      </c>
      <c r="R8" s="27" t="s">
        <v>78</v>
      </c>
    </row>
    <row r="9" spans="1:18" x14ac:dyDescent="0.25">
      <c r="A9" s="27" t="s">
        <v>19</v>
      </c>
      <c r="B9" s="28">
        <v>0.34</v>
      </c>
      <c r="C9" s="28">
        <v>0.32300000000000001</v>
      </c>
      <c r="D9" s="29">
        <f t="shared" si="0"/>
        <v>-1.7000000000000015E-2</v>
      </c>
      <c r="E9" s="30">
        <v>0.4</v>
      </c>
      <c r="F9" s="30">
        <v>0.36599999999999999</v>
      </c>
      <c r="G9" s="29">
        <f t="shared" si="1"/>
        <v>-3.400000000000003E-2</v>
      </c>
      <c r="H9" s="29">
        <v>0.25</v>
      </c>
      <c r="I9" s="29">
        <v>0.254</v>
      </c>
      <c r="J9" s="29">
        <f t="shared" si="2"/>
        <v>4.0000000000000036E-3</v>
      </c>
      <c r="K9" s="31">
        <v>0.24</v>
      </c>
      <c r="L9" s="31">
        <v>0.223</v>
      </c>
      <c r="M9" s="29">
        <f t="shared" si="3"/>
        <v>-1.6999999999999987E-2</v>
      </c>
      <c r="N9" s="32">
        <v>0.51</v>
      </c>
      <c r="O9" s="32">
        <v>0.46400000000000002</v>
      </c>
      <c r="P9" s="29">
        <f t="shared" si="4"/>
        <v>-4.5999999999999985E-2</v>
      </c>
      <c r="Q9" s="28">
        <v>0.28599999999999998</v>
      </c>
      <c r="R9" s="27" t="s">
        <v>79</v>
      </c>
    </row>
    <row r="10" spans="1:18" x14ac:dyDescent="0.25">
      <c r="A10" s="27" t="s">
        <v>20</v>
      </c>
      <c r="B10" s="28">
        <v>0.39</v>
      </c>
      <c r="C10" s="28">
        <v>0.38400000000000001</v>
      </c>
      <c r="D10" s="29">
        <f t="shared" si="0"/>
        <v>-6.0000000000000053E-3</v>
      </c>
      <c r="E10" s="30">
        <v>0.18</v>
      </c>
      <c r="F10" s="30">
        <v>0.20300000000000001</v>
      </c>
      <c r="G10" s="29">
        <f t="shared" si="1"/>
        <v>2.300000000000002E-2</v>
      </c>
      <c r="H10" s="29">
        <v>0.56999999999999995</v>
      </c>
      <c r="I10" s="29">
        <v>0.53</v>
      </c>
      <c r="J10" s="29">
        <f t="shared" si="2"/>
        <v>-3.9999999999999925E-2</v>
      </c>
      <c r="K10" s="31">
        <v>0.62</v>
      </c>
      <c r="L10" s="31">
        <v>0.627</v>
      </c>
      <c r="M10" s="29">
        <f t="shared" si="3"/>
        <v>7.0000000000000062E-3</v>
      </c>
      <c r="N10" s="32">
        <v>0.37</v>
      </c>
      <c r="O10" s="32">
        <v>0.316</v>
      </c>
      <c r="P10" s="29">
        <f t="shared" si="4"/>
        <v>-5.3999999999999992E-2</v>
      </c>
      <c r="Q10" s="28">
        <v>0.47599999999999998</v>
      </c>
      <c r="R10" s="27" t="s">
        <v>80</v>
      </c>
    </row>
    <row r="11" spans="1:18" x14ac:dyDescent="0.25">
      <c r="A11" s="27" t="s">
        <v>21</v>
      </c>
      <c r="B11" s="28">
        <v>0.2</v>
      </c>
      <c r="C11" s="28">
        <v>0.61899999999999999</v>
      </c>
      <c r="D11" s="29">
        <f t="shared" si="0"/>
        <v>0.41899999999999998</v>
      </c>
      <c r="E11" s="30">
        <v>0.24</v>
      </c>
      <c r="F11" s="30">
        <v>0.622</v>
      </c>
      <c r="G11" s="29">
        <f t="shared" si="1"/>
        <v>0.38200000000000001</v>
      </c>
      <c r="H11" s="29">
        <v>0.17</v>
      </c>
      <c r="I11" s="29">
        <v>0.65900000000000003</v>
      </c>
      <c r="J11" s="29">
        <f t="shared" si="2"/>
        <v>0.48899999999999999</v>
      </c>
      <c r="K11" s="31">
        <v>0.13</v>
      </c>
      <c r="L11" s="31">
        <v>0.495</v>
      </c>
      <c r="M11" s="29">
        <f t="shared" si="3"/>
        <v>0.36499999999999999</v>
      </c>
      <c r="N11" s="32">
        <v>0.21</v>
      </c>
      <c r="O11" s="32">
        <v>0.60299999999999998</v>
      </c>
      <c r="P11" s="29">
        <f t="shared" si="4"/>
        <v>0.39300000000000002</v>
      </c>
      <c r="Q11" s="28">
        <v>0.64800000000000002</v>
      </c>
      <c r="R11" s="27" t="s">
        <v>74</v>
      </c>
    </row>
    <row r="12" spans="1:18" x14ac:dyDescent="0.25">
      <c r="A12" s="27" t="s">
        <v>22</v>
      </c>
      <c r="B12" s="28">
        <v>0.12</v>
      </c>
      <c r="C12" s="28">
        <v>0.307</v>
      </c>
      <c r="D12" s="29">
        <f t="shared" si="0"/>
        <v>0.187</v>
      </c>
      <c r="E12" s="30">
        <v>0.19</v>
      </c>
      <c r="F12" s="30">
        <v>0.40799999999999997</v>
      </c>
      <c r="G12" s="29">
        <f t="shared" si="1"/>
        <v>0.21799999999999997</v>
      </c>
      <c r="H12" s="29">
        <v>7.0000000000000007E-2</v>
      </c>
      <c r="I12" s="29">
        <v>0.26300000000000001</v>
      </c>
      <c r="J12" s="29">
        <f t="shared" si="2"/>
        <v>0.193</v>
      </c>
      <c r="K12" s="31">
        <v>0.06</v>
      </c>
      <c r="L12" s="31">
        <v>0.187</v>
      </c>
      <c r="M12" s="29">
        <f t="shared" si="3"/>
        <v>0.127</v>
      </c>
      <c r="N12" s="32">
        <v>0.09</v>
      </c>
      <c r="O12" s="32">
        <v>0.20799999999999999</v>
      </c>
      <c r="P12" s="29">
        <f t="shared" si="4"/>
        <v>0.11799999999999999</v>
      </c>
      <c r="Q12" s="28">
        <v>0.312</v>
      </c>
      <c r="R12" s="27" t="s">
        <v>73</v>
      </c>
    </row>
    <row r="13" spans="1:18" x14ac:dyDescent="0.25">
      <c r="A13" s="11" t="s">
        <v>24</v>
      </c>
      <c r="B13" s="33"/>
      <c r="C13" s="33"/>
      <c r="D13" s="29"/>
      <c r="E13" s="34"/>
      <c r="F13" s="34"/>
      <c r="G13" s="29"/>
      <c r="H13" s="35"/>
      <c r="I13" s="35"/>
      <c r="J13" s="29">
        <f t="shared" si="2"/>
        <v>0</v>
      </c>
      <c r="K13" s="36"/>
      <c r="L13" s="36"/>
      <c r="M13" s="29">
        <f t="shared" si="3"/>
        <v>0</v>
      </c>
      <c r="N13" s="37"/>
      <c r="O13" s="37"/>
      <c r="P13" s="29">
        <f t="shared" si="4"/>
        <v>0</v>
      </c>
      <c r="Q13" s="33"/>
      <c r="R13" s="27"/>
    </row>
    <row r="14" spans="1:18" x14ac:dyDescent="0.25">
      <c r="A14" s="27" t="s">
        <v>25</v>
      </c>
      <c r="B14" s="28">
        <v>0.57999999999999996</v>
      </c>
      <c r="C14" s="28">
        <v>0.70099999999999996</v>
      </c>
      <c r="D14" s="29">
        <f t="shared" si="0"/>
        <v>0.121</v>
      </c>
      <c r="E14" s="30">
        <v>0.43</v>
      </c>
      <c r="F14" s="30">
        <v>0.60599999999999998</v>
      </c>
      <c r="G14" s="29">
        <f t="shared" si="1"/>
        <v>0.17599999999999999</v>
      </c>
      <c r="H14" s="29">
        <v>0.62</v>
      </c>
      <c r="I14" s="29">
        <v>0.71499999999999997</v>
      </c>
      <c r="J14" s="29">
        <f t="shared" si="2"/>
        <v>9.4999999999999973E-2</v>
      </c>
      <c r="K14" s="31">
        <v>0.69</v>
      </c>
      <c r="L14" s="31">
        <v>0.75900000000000001</v>
      </c>
      <c r="M14" s="29">
        <f t="shared" si="3"/>
        <v>6.9000000000000061E-2</v>
      </c>
      <c r="N14" s="32">
        <v>0.95</v>
      </c>
      <c r="O14" s="32">
        <v>0.874</v>
      </c>
      <c r="P14" s="29">
        <f t="shared" si="4"/>
        <v>-7.5999999999999956E-2</v>
      </c>
      <c r="Q14" s="28">
        <v>0.73499999999999999</v>
      </c>
      <c r="R14" s="27" t="s">
        <v>17</v>
      </c>
    </row>
    <row r="15" spans="1:18" s="1" customFormat="1" x14ac:dyDescent="0.25">
      <c r="A15" s="38" t="s">
        <v>27</v>
      </c>
      <c r="B15" s="28">
        <v>0.52</v>
      </c>
      <c r="C15" s="28">
        <v>0.59099999999999997</v>
      </c>
      <c r="D15" s="29">
        <f t="shared" si="0"/>
        <v>7.0999999999999952E-2</v>
      </c>
      <c r="E15" s="30">
        <v>0.4</v>
      </c>
      <c r="F15" s="30">
        <v>0.505</v>
      </c>
      <c r="G15" s="29">
        <f t="shared" si="1"/>
        <v>0.10499999999999998</v>
      </c>
      <c r="H15" s="29">
        <v>0.53</v>
      </c>
      <c r="I15" s="29">
        <v>0.58299999999999996</v>
      </c>
      <c r="J15" s="29">
        <f t="shared" si="2"/>
        <v>5.2999999999999936E-2</v>
      </c>
      <c r="K15" s="31">
        <v>0.74</v>
      </c>
      <c r="L15" s="31">
        <v>0.76300000000000001</v>
      </c>
      <c r="M15" s="29">
        <f t="shared" si="3"/>
        <v>2.300000000000002E-2</v>
      </c>
      <c r="N15" s="32">
        <v>0.7</v>
      </c>
      <c r="O15" s="32">
        <v>0.70299999999999996</v>
      </c>
      <c r="P15" s="29">
        <f t="shared" si="4"/>
        <v>3.0000000000000027E-3</v>
      </c>
      <c r="Q15" s="28">
        <v>0.59499999999999997</v>
      </c>
      <c r="R15" s="38" t="s">
        <v>26</v>
      </c>
    </row>
    <row r="16" spans="1:18" x14ac:dyDescent="0.25">
      <c r="A16" s="27" t="s">
        <v>28</v>
      </c>
      <c r="B16" s="39">
        <v>3100</v>
      </c>
      <c r="C16" s="39">
        <v>4100</v>
      </c>
      <c r="D16" s="40">
        <f t="shared" si="0"/>
        <v>1000</v>
      </c>
      <c r="E16" s="41">
        <v>1600</v>
      </c>
      <c r="F16" s="41">
        <v>2800</v>
      </c>
      <c r="G16" s="40">
        <f t="shared" si="1"/>
        <v>1200</v>
      </c>
      <c r="H16" s="42">
        <v>4000</v>
      </c>
      <c r="I16" s="42">
        <v>5000</v>
      </c>
      <c r="J16" s="40">
        <f t="shared" si="2"/>
        <v>1000</v>
      </c>
      <c r="K16" s="43">
        <v>8000</v>
      </c>
      <c r="L16" s="43">
        <v>11500</v>
      </c>
      <c r="M16" s="40">
        <f t="shared" si="3"/>
        <v>3500</v>
      </c>
      <c r="N16" s="44">
        <v>2500</v>
      </c>
      <c r="O16" s="44">
        <v>3300</v>
      </c>
      <c r="P16" s="40">
        <f t="shared" si="4"/>
        <v>800</v>
      </c>
      <c r="Q16" s="39">
        <v>4200</v>
      </c>
      <c r="R16" s="27" t="s">
        <v>29</v>
      </c>
    </row>
    <row r="17" spans="1:18" x14ac:dyDescent="0.25">
      <c r="A17" s="27" t="s">
        <v>30</v>
      </c>
      <c r="B17" s="39">
        <v>4900</v>
      </c>
      <c r="C17" s="39">
        <v>6200</v>
      </c>
      <c r="D17" s="40">
        <f t="shared" si="0"/>
        <v>1300</v>
      </c>
      <c r="E17" s="41">
        <v>2200</v>
      </c>
      <c r="F17" s="41">
        <v>3200</v>
      </c>
      <c r="G17" s="40">
        <f t="shared" si="1"/>
        <v>1000</v>
      </c>
      <c r="H17" s="42">
        <v>5200</v>
      </c>
      <c r="I17" s="42">
        <v>6200</v>
      </c>
      <c r="J17" s="40">
        <f t="shared" si="2"/>
        <v>1000</v>
      </c>
      <c r="K17" s="43">
        <v>10200</v>
      </c>
      <c r="L17" s="43">
        <v>14500</v>
      </c>
      <c r="M17" s="40">
        <f t="shared" si="3"/>
        <v>4300</v>
      </c>
      <c r="N17" s="44">
        <v>3200</v>
      </c>
      <c r="O17" s="44">
        <v>4000</v>
      </c>
      <c r="P17" s="40">
        <f t="shared" si="4"/>
        <v>800</v>
      </c>
      <c r="Q17" s="39">
        <v>5800</v>
      </c>
      <c r="R17" s="27" t="s">
        <v>31</v>
      </c>
    </row>
    <row r="18" spans="1:18" s="1" customFormat="1" x14ac:dyDescent="0.25">
      <c r="A18" s="38" t="s">
        <v>32</v>
      </c>
      <c r="B18" s="28">
        <v>0.27</v>
      </c>
      <c r="C18" s="28">
        <v>0.41299999999999998</v>
      </c>
      <c r="D18" s="29">
        <f t="shared" si="0"/>
        <v>0.14299999999999996</v>
      </c>
      <c r="E18" s="30">
        <v>0.21</v>
      </c>
      <c r="F18" s="30">
        <v>0.377</v>
      </c>
      <c r="G18" s="29">
        <f t="shared" si="1"/>
        <v>0.16700000000000001</v>
      </c>
      <c r="H18" s="29">
        <v>0.25</v>
      </c>
      <c r="I18" s="29">
        <v>0.38</v>
      </c>
      <c r="J18" s="29">
        <f t="shared" si="2"/>
        <v>0.13</v>
      </c>
      <c r="K18" s="31">
        <v>0.26</v>
      </c>
      <c r="L18" s="31">
        <v>0.35799999999999998</v>
      </c>
      <c r="M18" s="29">
        <f t="shared" si="3"/>
        <v>9.7999999999999976E-2</v>
      </c>
      <c r="N18" s="32">
        <v>0.63</v>
      </c>
      <c r="O18" s="32">
        <v>0.64200000000000002</v>
      </c>
      <c r="P18" s="29">
        <f t="shared" si="4"/>
        <v>1.2000000000000011E-2</v>
      </c>
      <c r="Q18" s="28">
        <v>0.40600000000000003</v>
      </c>
      <c r="R18" s="38" t="s">
        <v>33</v>
      </c>
    </row>
    <row r="19" spans="1:18" x14ac:dyDescent="0.25">
      <c r="A19" s="27" t="s">
        <v>34</v>
      </c>
      <c r="B19" s="39">
        <v>2300</v>
      </c>
      <c r="C19" s="39">
        <v>3200</v>
      </c>
      <c r="D19" s="40">
        <f t="shared" si="0"/>
        <v>900</v>
      </c>
      <c r="E19" s="41">
        <v>2200</v>
      </c>
      <c r="F19" s="41">
        <v>2800</v>
      </c>
      <c r="G19" s="40">
        <f t="shared" si="1"/>
        <v>600</v>
      </c>
      <c r="H19" s="42">
        <v>3000</v>
      </c>
      <c r="I19" s="42">
        <v>4200</v>
      </c>
      <c r="J19" s="40">
        <f t="shared" si="2"/>
        <v>1200</v>
      </c>
      <c r="K19" s="43">
        <v>3000</v>
      </c>
      <c r="L19" s="43">
        <v>3900</v>
      </c>
      <c r="M19" s="40">
        <f t="shared" si="3"/>
        <v>900</v>
      </c>
      <c r="N19" s="44">
        <v>2200</v>
      </c>
      <c r="O19" s="44">
        <v>2800</v>
      </c>
      <c r="P19" s="40">
        <f t="shared" si="4"/>
        <v>600</v>
      </c>
      <c r="Q19" s="39">
        <v>3600</v>
      </c>
      <c r="R19" s="27" t="s">
        <v>35</v>
      </c>
    </row>
    <row r="20" spans="1:18" x14ac:dyDescent="0.25">
      <c r="A20" s="27" t="s">
        <v>36</v>
      </c>
      <c r="B20" s="39">
        <v>2600</v>
      </c>
      <c r="C20" s="39">
        <v>3400</v>
      </c>
      <c r="D20" s="40">
        <f t="shared" si="0"/>
        <v>800</v>
      </c>
      <c r="E20" s="41">
        <v>2300</v>
      </c>
      <c r="F20" s="41">
        <v>3000</v>
      </c>
      <c r="G20" s="40">
        <f t="shared" si="1"/>
        <v>700</v>
      </c>
      <c r="H20" s="42">
        <v>2800</v>
      </c>
      <c r="I20" s="42">
        <v>3800</v>
      </c>
      <c r="J20" s="40">
        <f t="shared" si="2"/>
        <v>1000</v>
      </c>
      <c r="K20" s="43">
        <v>2900</v>
      </c>
      <c r="L20" s="43">
        <v>3800</v>
      </c>
      <c r="M20" s="40">
        <f t="shared" si="3"/>
        <v>900</v>
      </c>
      <c r="N20" s="44">
        <v>2500</v>
      </c>
      <c r="O20" s="44">
        <v>3400</v>
      </c>
      <c r="P20" s="40">
        <f t="shared" si="4"/>
        <v>900</v>
      </c>
      <c r="Q20" s="39">
        <v>3600</v>
      </c>
      <c r="R20" s="27" t="s">
        <v>37</v>
      </c>
    </row>
    <row r="21" spans="1:18" s="1" customFormat="1" x14ac:dyDescent="0.25">
      <c r="A21" s="38" t="s">
        <v>38</v>
      </c>
      <c r="B21" s="28">
        <v>0.16</v>
      </c>
      <c r="C21" s="28">
        <v>0.14899999999999999</v>
      </c>
      <c r="D21" s="29">
        <f t="shared" si="0"/>
        <v>-1.100000000000001E-2</v>
      </c>
      <c r="E21" s="30">
        <v>0.12</v>
      </c>
      <c r="F21" s="30">
        <v>0.11700000000000001</v>
      </c>
      <c r="G21" s="29">
        <f t="shared" si="1"/>
        <v>-2.9999999999999888E-3</v>
      </c>
      <c r="H21" s="29">
        <v>0.23</v>
      </c>
      <c r="I21" s="29">
        <v>0.222</v>
      </c>
      <c r="J21" s="29">
        <f t="shared" si="2"/>
        <v>-8.0000000000000071E-3</v>
      </c>
      <c r="K21" s="31">
        <v>0.24</v>
      </c>
      <c r="L21" s="31">
        <v>0.20699999999999999</v>
      </c>
      <c r="M21" s="29">
        <f t="shared" si="3"/>
        <v>-3.3000000000000002E-2</v>
      </c>
      <c r="N21" s="32">
        <v>7.0000000000000007E-2</v>
      </c>
      <c r="O21" s="32">
        <v>4.4999999999999998E-2</v>
      </c>
      <c r="P21" s="29">
        <f t="shared" si="4"/>
        <v>-2.5000000000000008E-2</v>
      </c>
      <c r="Q21" s="28">
        <v>0.129</v>
      </c>
      <c r="R21" s="38" t="s">
        <v>41</v>
      </c>
    </row>
    <row r="22" spans="1:18" x14ac:dyDescent="0.25">
      <c r="A22" s="27" t="s">
        <v>39</v>
      </c>
      <c r="B22" s="39">
        <v>1900</v>
      </c>
      <c r="C22" s="39">
        <v>1900</v>
      </c>
      <c r="D22" s="29">
        <f t="shared" si="0"/>
        <v>0</v>
      </c>
      <c r="E22" s="41">
        <v>1000</v>
      </c>
      <c r="F22" s="41">
        <v>1200</v>
      </c>
      <c r="G22" s="40">
        <f t="shared" si="1"/>
        <v>200</v>
      </c>
      <c r="H22" s="42">
        <v>2500</v>
      </c>
      <c r="I22" s="42">
        <v>2400</v>
      </c>
      <c r="J22" s="40">
        <f t="shared" si="2"/>
        <v>-100</v>
      </c>
      <c r="K22" s="43">
        <v>3000</v>
      </c>
      <c r="L22" s="43">
        <v>2800</v>
      </c>
      <c r="M22" s="40">
        <f t="shared" si="3"/>
        <v>-200</v>
      </c>
      <c r="N22" s="44">
        <v>1700</v>
      </c>
      <c r="O22" s="44">
        <v>1300</v>
      </c>
      <c r="P22" s="40">
        <f t="shared" si="4"/>
        <v>-400</v>
      </c>
      <c r="Q22" s="39">
        <v>1800</v>
      </c>
      <c r="R22" s="27" t="s">
        <v>40</v>
      </c>
    </row>
    <row r="23" spans="1:18" x14ac:dyDescent="0.25">
      <c r="A23" s="27" t="s">
        <v>42</v>
      </c>
      <c r="B23" s="39">
        <v>2400</v>
      </c>
      <c r="C23" s="39">
        <v>2600</v>
      </c>
      <c r="D23" s="40">
        <f t="shared" si="0"/>
        <v>200</v>
      </c>
      <c r="E23" s="41">
        <v>1200</v>
      </c>
      <c r="F23" s="41">
        <v>1600</v>
      </c>
      <c r="G23" s="40">
        <f t="shared" si="1"/>
        <v>400</v>
      </c>
      <c r="H23" s="42">
        <v>3000</v>
      </c>
      <c r="I23" s="42">
        <v>3200</v>
      </c>
      <c r="J23" s="40">
        <f t="shared" si="2"/>
        <v>200</v>
      </c>
      <c r="K23" s="43">
        <v>3200</v>
      </c>
      <c r="L23" s="43">
        <v>3300</v>
      </c>
      <c r="M23" s="40">
        <f t="shared" si="3"/>
        <v>100</v>
      </c>
      <c r="N23" s="44">
        <v>2400</v>
      </c>
      <c r="O23" s="44">
        <v>2600</v>
      </c>
      <c r="P23" s="40">
        <f t="shared" si="4"/>
        <v>200</v>
      </c>
      <c r="Q23" s="39">
        <v>2600</v>
      </c>
      <c r="R23" s="27" t="s">
        <v>43</v>
      </c>
    </row>
    <row r="24" spans="1:18" s="1" customFormat="1" x14ac:dyDescent="0.25">
      <c r="A24" s="38" t="s">
        <v>44</v>
      </c>
      <c r="B24" s="28">
        <v>0.2</v>
      </c>
      <c r="C24" s="28">
        <v>0.20100000000000001</v>
      </c>
      <c r="D24" s="29">
        <f t="shared" si="0"/>
        <v>1.0000000000000009E-3</v>
      </c>
      <c r="E24" s="30">
        <v>0.11</v>
      </c>
      <c r="F24" s="30">
        <v>0.13300000000000001</v>
      </c>
      <c r="G24" s="29">
        <f t="shared" si="1"/>
        <v>2.3000000000000007E-2</v>
      </c>
      <c r="H24" s="29">
        <v>0.22</v>
      </c>
      <c r="I24" s="29">
        <v>0.21099999999999999</v>
      </c>
      <c r="J24" s="29">
        <f t="shared" si="2"/>
        <v>-9.000000000000008E-3</v>
      </c>
      <c r="K24" s="31">
        <v>0.52</v>
      </c>
      <c r="L24" s="31">
        <v>0.57799999999999996</v>
      </c>
      <c r="M24" s="29">
        <f t="shared" si="3"/>
        <v>5.799999999999994E-2</v>
      </c>
      <c r="N24" s="32">
        <v>7.0000000000000007E-2</v>
      </c>
      <c r="O24" s="32">
        <v>3.4000000000000002E-2</v>
      </c>
      <c r="P24" s="29">
        <f t="shared" si="4"/>
        <v>-3.6000000000000004E-2</v>
      </c>
      <c r="Q24" s="28">
        <v>0.20899999999999999</v>
      </c>
      <c r="R24" s="38" t="s">
        <v>45</v>
      </c>
    </row>
    <row r="25" spans="1:18" x14ac:dyDescent="0.25">
      <c r="A25" s="27" t="s">
        <v>46</v>
      </c>
      <c r="B25" s="39">
        <v>2500</v>
      </c>
      <c r="C25" s="39">
        <v>2700</v>
      </c>
      <c r="D25" s="40">
        <f t="shared" si="0"/>
        <v>200</v>
      </c>
      <c r="E25" s="41">
        <v>600</v>
      </c>
      <c r="F25" s="41">
        <v>700</v>
      </c>
      <c r="G25" s="40">
        <f t="shared" si="1"/>
        <v>100</v>
      </c>
      <c r="H25" s="42">
        <v>2300</v>
      </c>
      <c r="I25" s="42">
        <v>2500</v>
      </c>
      <c r="J25" s="40">
        <f t="shared" si="2"/>
        <v>200</v>
      </c>
      <c r="K25" s="43">
        <v>8500</v>
      </c>
      <c r="L25" s="43">
        <v>11000</v>
      </c>
      <c r="M25" s="40">
        <f t="shared" si="3"/>
        <v>2500</v>
      </c>
      <c r="N25" s="44">
        <v>700</v>
      </c>
      <c r="O25" s="44">
        <v>1200</v>
      </c>
      <c r="P25" s="40">
        <f t="shared" si="4"/>
        <v>500</v>
      </c>
      <c r="Q25" s="39">
        <v>2000</v>
      </c>
      <c r="R25" s="27" t="s">
        <v>47</v>
      </c>
    </row>
    <row r="26" spans="1:18" x14ac:dyDescent="0.25">
      <c r="A26" s="27" t="s">
        <v>48</v>
      </c>
      <c r="B26" s="39">
        <v>5000</v>
      </c>
      <c r="C26" s="39">
        <v>6400</v>
      </c>
      <c r="D26" s="40">
        <f t="shared" si="0"/>
        <v>1400</v>
      </c>
      <c r="E26" s="41">
        <v>700</v>
      </c>
      <c r="F26" s="41">
        <v>1000</v>
      </c>
      <c r="G26" s="40">
        <f t="shared" si="1"/>
        <v>300</v>
      </c>
      <c r="H26" s="42">
        <v>3700</v>
      </c>
      <c r="I26" s="42">
        <v>4100</v>
      </c>
      <c r="J26" s="40">
        <f t="shared" si="2"/>
        <v>400</v>
      </c>
      <c r="K26" s="43">
        <v>9500</v>
      </c>
      <c r="L26" s="43">
        <v>13200</v>
      </c>
      <c r="M26" s="40">
        <f t="shared" si="3"/>
        <v>3700</v>
      </c>
      <c r="N26" s="44">
        <v>1600</v>
      </c>
      <c r="O26" s="44">
        <v>2300</v>
      </c>
      <c r="P26" s="40">
        <f t="shared" si="4"/>
        <v>700</v>
      </c>
      <c r="Q26" s="39">
        <v>5210</v>
      </c>
      <c r="R26" s="27" t="s">
        <v>49</v>
      </c>
    </row>
    <row r="27" spans="1:18" s="1" customFormat="1" x14ac:dyDescent="0.25">
      <c r="A27" s="38" t="s">
        <v>50</v>
      </c>
      <c r="B27" s="28">
        <v>0.39</v>
      </c>
      <c r="C27" s="28">
        <v>0.41799999999999998</v>
      </c>
      <c r="D27" s="29">
        <f t="shared" si="0"/>
        <v>2.7999999999999969E-2</v>
      </c>
      <c r="E27" s="30">
        <v>0.13</v>
      </c>
      <c r="F27" s="30">
        <v>0.17599999999999999</v>
      </c>
      <c r="G27" s="29">
        <f t="shared" si="1"/>
        <v>4.5999999999999985E-2</v>
      </c>
      <c r="H27" s="29">
        <v>0.46</v>
      </c>
      <c r="I27" s="29">
        <v>0.5</v>
      </c>
      <c r="J27" s="29">
        <f t="shared" si="2"/>
        <v>3.999999999999998E-2</v>
      </c>
      <c r="K27" s="31">
        <v>0.59</v>
      </c>
      <c r="L27" s="31">
        <v>0.623</v>
      </c>
      <c r="M27" s="29">
        <f t="shared" si="3"/>
        <v>3.3000000000000029E-2</v>
      </c>
      <c r="N27" s="32">
        <v>0.92</v>
      </c>
      <c r="O27" s="32">
        <v>0.72799999999999998</v>
      </c>
      <c r="P27" s="29">
        <f t="shared" si="4"/>
        <v>-0.19200000000000006</v>
      </c>
      <c r="Q27" s="28">
        <v>0.47699999999999998</v>
      </c>
      <c r="R27" s="38" t="s">
        <v>51</v>
      </c>
    </row>
    <row r="28" spans="1:18" x14ac:dyDescent="0.25">
      <c r="A28" s="27" t="s">
        <v>77</v>
      </c>
      <c r="B28" s="39">
        <v>5500</v>
      </c>
      <c r="C28" s="39">
        <v>6500</v>
      </c>
      <c r="D28" s="40">
        <f t="shared" si="0"/>
        <v>1000</v>
      </c>
      <c r="E28" s="41">
        <v>3500</v>
      </c>
      <c r="F28" s="41">
        <v>4100</v>
      </c>
      <c r="G28" s="40">
        <f t="shared" si="1"/>
        <v>600</v>
      </c>
      <c r="H28" s="42">
        <v>5600</v>
      </c>
      <c r="I28" s="42">
        <v>6500</v>
      </c>
      <c r="J28" s="40">
        <f t="shared" si="2"/>
        <v>900</v>
      </c>
      <c r="K28" s="43">
        <v>7000</v>
      </c>
      <c r="L28" s="43">
        <v>7500</v>
      </c>
      <c r="M28" s="40">
        <f t="shared" si="3"/>
        <v>500</v>
      </c>
      <c r="N28" s="44">
        <v>7500</v>
      </c>
      <c r="O28" s="44">
        <v>7700</v>
      </c>
      <c r="P28" s="40">
        <f t="shared" si="4"/>
        <v>200</v>
      </c>
      <c r="Q28" s="39">
        <v>6500</v>
      </c>
      <c r="R28" s="27" t="s">
        <v>52</v>
      </c>
    </row>
    <row r="29" spans="1:18" x14ac:dyDescent="0.25">
      <c r="A29" s="27" t="s">
        <v>81</v>
      </c>
      <c r="B29" s="39">
        <v>7100</v>
      </c>
      <c r="C29" s="39">
        <v>7100</v>
      </c>
      <c r="D29" s="40">
        <f t="shared" si="0"/>
        <v>0</v>
      </c>
      <c r="E29" s="41">
        <v>4100</v>
      </c>
      <c r="F29" s="41">
        <v>4700</v>
      </c>
      <c r="G29" s="40">
        <f t="shared" si="1"/>
        <v>600</v>
      </c>
      <c r="H29" s="42">
        <v>6600</v>
      </c>
      <c r="I29" s="42">
        <v>7100</v>
      </c>
      <c r="J29" s="40">
        <f t="shared" si="2"/>
        <v>500</v>
      </c>
      <c r="K29" s="43">
        <v>9100</v>
      </c>
      <c r="L29" s="43">
        <v>8500</v>
      </c>
      <c r="M29" s="40">
        <f t="shared" si="3"/>
        <v>-600</v>
      </c>
      <c r="N29" s="44">
        <v>8100</v>
      </c>
      <c r="O29" s="44">
        <v>7900</v>
      </c>
      <c r="P29" s="40">
        <f t="shared" si="4"/>
        <v>-200</v>
      </c>
      <c r="Q29" s="39">
        <v>7100</v>
      </c>
      <c r="R29" s="27" t="s">
        <v>53</v>
      </c>
    </row>
    <row r="30" spans="1:18" s="1" customFormat="1" x14ac:dyDescent="0.25">
      <c r="A30" s="38" t="s">
        <v>54</v>
      </c>
      <c r="B30" s="28">
        <v>0.35</v>
      </c>
      <c r="C30" s="28">
        <v>0.40200000000000002</v>
      </c>
      <c r="D30" s="29">
        <f t="shared" si="0"/>
        <v>5.2000000000000046E-2</v>
      </c>
      <c r="E30" s="30">
        <v>0.1</v>
      </c>
      <c r="F30" s="30">
        <v>0.16700000000000001</v>
      </c>
      <c r="G30" s="29">
        <f t="shared" si="1"/>
        <v>6.7000000000000004E-2</v>
      </c>
      <c r="H30" s="29">
        <v>0.42</v>
      </c>
      <c r="I30" s="29">
        <v>0.48</v>
      </c>
      <c r="J30" s="29">
        <f t="shared" si="2"/>
        <v>0.06</v>
      </c>
      <c r="K30" s="31">
        <v>0.54</v>
      </c>
      <c r="L30" s="31">
        <v>0.59699999999999998</v>
      </c>
      <c r="M30" s="29">
        <f t="shared" si="3"/>
        <v>5.699999999999994E-2</v>
      </c>
      <c r="N30" s="32">
        <v>0.88</v>
      </c>
      <c r="O30" s="32">
        <v>0.70799999999999996</v>
      </c>
      <c r="P30" s="29">
        <f t="shared" si="4"/>
        <v>-0.17200000000000004</v>
      </c>
      <c r="Q30" s="28">
        <v>0.46</v>
      </c>
      <c r="R30" s="38" t="s">
        <v>55</v>
      </c>
    </row>
    <row r="31" spans="1:18" x14ac:dyDescent="0.25">
      <c r="A31" s="27" t="s">
        <v>82</v>
      </c>
      <c r="B31" s="39">
        <v>4500</v>
      </c>
      <c r="C31" s="39">
        <v>6200</v>
      </c>
      <c r="D31" s="40">
        <f t="shared" si="0"/>
        <v>1700</v>
      </c>
      <c r="E31" s="41">
        <v>3500</v>
      </c>
      <c r="F31" s="41">
        <v>4100</v>
      </c>
      <c r="G31" s="40">
        <f t="shared" si="1"/>
        <v>600</v>
      </c>
      <c r="H31" s="42">
        <v>4500</v>
      </c>
      <c r="I31" s="42">
        <v>6500</v>
      </c>
      <c r="J31" s="40">
        <f t="shared" si="2"/>
        <v>2000</v>
      </c>
      <c r="K31" s="43">
        <v>5300</v>
      </c>
      <c r="L31" s="43">
        <v>6500</v>
      </c>
      <c r="M31" s="40">
        <f t="shared" si="3"/>
        <v>1200</v>
      </c>
      <c r="N31" s="44">
        <v>5500</v>
      </c>
      <c r="O31" s="44">
        <v>7000</v>
      </c>
      <c r="P31" s="40">
        <f t="shared" si="4"/>
        <v>1500</v>
      </c>
      <c r="Q31" s="39">
        <v>6200</v>
      </c>
      <c r="R31" s="27" t="s">
        <v>56</v>
      </c>
    </row>
    <row r="32" spans="1:18" x14ac:dyDescent="0.25">
      <c r="A32" s="27" t="s">
        <v>83</v>
      </c>
      <c r="B32" s="39">
        <v>5100</v>
      </c>
      <c r="C32" s="39">
        <v>6500</v>
      </c>
      <c r="D32" s="40">
        <f t="shared" si="0"/>
        <v>1400</v>
      </c>
      <c r="E32" s="41">
        <v>3700</v>
      </c>
      <c r="F32" s="41">
        <v>4700</v>
      </c>
      <c r="G32" s="40">
        <f t="shared" si="1"/>
        <v>1000</v>
      </c>
      <c r="H32" s="42">
        <v>5100</v>
      </c>
      <c r="I32" s="42">
        <v>6600</v>
      </c>
      <c r="J32" s="40">
        <f t="shared" si="2"/>
        <v>1500</v>
      </c>
      <c r="K32" s="43">
        <v>5500</v>
      </c>
      <c r="L32" s="43">
        <v>7100</v>
      </c>
      <c r="M32" s="40">
        <f t="shared" si="3"/>
        <v>1600</v>
      </c>
      <c r="N32" s="44">
        <v>5500</v>
      </c>
      <c r="O32" s="44">
        <v>7000</v>
      </c>
      <c r="P32" s="40">
        <f t="shared" si="4"/>
        <v>1500</v>
      </c>
      <c r="Q32" s="39">
        <v>6500</v>
      </c>
      <c r="R32" s="27" t="s">
        <v>57</v>
      </c>
    </row>
    <row r="33" spans="1:18" s="1" customFormat="1" x14ac:dyDescent="0.25">
      <c r="A33" s="38" t="s">
        <v>58</v>
      </c>
      <c r="B33" s="28">
        <v>0.14000000000000001</v>
      </c>
      <c r="C33" s="28">
        <v>0.06</v>
      </c>
      <c r="D33" s="29">
        <f t="shared" si="0"/>
        <v>-8.0000000000000016E-2</v>
      </c>
      <c r="E33" s="30">
        <v>0.04</v>
      </c>
      <c r="F33" s="30">
        <v>1.6E-2</v>
      </c>
      <c r="G33" s="29">
        <f t="shared" si="1"/>
        <v>-2.4E-2</v>
      </c>
      <c r="H33" s="29">
        <v>0.14000000000000001</v>
      </c>
      <c r="I33" s="29">
        <v>6.5000000000000002E-2</v>
      </c>
      <c r="J33" s="29">
        <f t="shared" si="2"/>
        <v>-7.5000000000000011E-2</v>
      </c>
      <c r="K33" s="31">
        <v>0.25</v>
      </c>
      <c r="L33" s="31">
        <v>0.121</v>
      </c>
      <c r="M33" s="29">
        <f t="shared" si="3"/>
        <v>-0.129</v>
      </c>
      <c r="N33" s="32">
        <v>0.42</v>
      </c>
      <c r="O33" s="32">
        <v>0.11700000000000001</v>
      </c>
      <c r="P33" s="29">
        <f t="shared" si="4"/>
        <v>-0.30299999999999999</v>
      </c>
      <c r="Q33" s="28">
        <v>7.0999999999999994E-2</v>
      </c>
      <c r="R33" s="38" t="s">
        <v>59</v>
      </c>
    </row>
    <row r="34" spans="1:18" x14ac:dyDescent="0.25">
      <c r="A34" s="27" t="s">
        <v>84</v>
      </c>
      <c r="B34" s="39">
        <v>5000</v>
      </c>
      <c r="C34" s="39">
        <v>4000</v>
      </c>
      <c r="D34" s="40">
        <f t="shared" si="0"/>
        <v>-1000</v>
      </c>
      <c r="E34" s="41">
        <v>3000</v>
      </c>
      <c r="F34" s="41">
        <v>2000</v>
      </c>
      <c r="G34" s="40">
        <f t="shared" si="1"/>
        <v>-1000</v>
      </c>
      <c r="H34" s="42">
        <v>5000</v>
      </c>
      <c r="I34" s="42">
        <v>3900</v>
      </c>
      <c r="J34" s="40">
        <f t="shared" si="2"/>
        <v>-1100</v>
      </c>
      <c r="K34" s="43">
        <v>7500</v>
      </c>
      <c r="L34" s="43">
        <v>5500</v>
      </c>
      <c r="M34" s="40">
        <f t="shared" si="3"/>
        <v>-2000</v>
      </c>
      <c r="N34" s="44">
        <v>4900</v>
      </c>
      <c r="O34" s="44">
        <v>4500</v>
      </c>
      <c r="P34" s="40">
        <f t="shared" si="4"/>
        <v>-400</v>
      </c>
      <c r="Q34" s="39">
        <v>3600</v>
      </c>
      <c r="R34" s="27" t="s">
        <v>60</v>
      </c>
    </row>
    <row r="35" spans="1:18" x14ac:dyDescent="0.25">
      <c r="A35" s="27" t="s">
        <v>85</v>
      </c>
      <c r="B35" s="39">
        <v>6500</v>
      </c>
      <c r="C35" s="39">
        <v>5800</v>
      </c>
      <c r="D35" s="40">
        <f t="shared" si="0"/>
        <v>-700</v>
      </c>
      <c r="E35" s="41">
        <v>3500</v>
      </c>
      <c r="F35" s="41">
        <v>2600</v>
      </c>
      <c r="G35" s="40">
        <f t="shared" si="1"/>
        <v>-900</v>
      </c>
      <c r="H35" s="42">
        <v>6300</v>
      </c>
      <c r="I35" s="42">
        <v>5500</v>
      </c>
      <c r="J35" s="40">
        <f t="shared" si="2"/>
        <v>-800</v>
      </c>
      <c r="K35" s="43">
        <v>9300</v>
      </c>
      <c r="L35" s="43">
        <v>7800</v>
      </c>
      <c r="M35" s="40">
        <f t="shared" si="3"/>
        <v>-1500</v>
      </c>
      <c r="N35" s="44">
        <v>6000</v>
      </c>
      <c r="O35" s="44">
        <v>5800</v>
      </c>
      <c r="P35" s="40">
        <f t="shared" si="4"/>
        <v>-200</v>
      </c>
      <c r="Q35" s="39">
        <v>5300</v>
      </c>
      <c r="R35" s="27" t="s">
        <v>61</v>
      </c>
    </row>
    <row r="36" spans="1:18" s="6" customFormat="1" x14ac:dyDescent="0.25">
      <c r="A36" s="45" t="s">
        <v>62</v>
      </c>
      <c r="B36" s="46">
        <v>4.0000000000000001E-3</v>
      </c>
      <c r="C36" s="46">
        <v>1E-3</v>
      </c>
      <c r="D36" s="29">
        <f t="shared" si="0"/>
        <v>-3.0000000000000001E-3</v>
      </c>
      <c r="E36" s="47">
        <v>1E-3</v>
      </c>
      <c r="F36" s="34" t="s">
        <v>18</v>
      </c>
      <c r="G36" s="33" t="s">
        <v>18</v>
      </c>
      <c r="H36" s="48">
        <v>8.0000000000000002E-3</v>
      </c>
      <c r="I36" s="48">
        <v>2E-3</v>
      </c>
      <c r="J36" s="29">
        <f t="shared" si="2"/>
        <v>-6.0000000000000001E-3</v>
      </c>
      <c r="K36" s="49">
        <v>6.0000000000000001E-3</v>
      </c>
      <c r="L36" s="49">
        <v>3.0000000000000001E-3</v>
      </c>
      <c r="M36" s="29">
        <f t="shared" si="3"/>
        <v>-3.0000000000000001E-3</v>
      </c>
      <c r="N36" s="50">
        <v>1E-3</v>
      </c>
      <c r="O36" s="37" t="s">
        <v>18</v>
      </c>
      <c r="P36" s="33" t="s">
        <v>18</v>
      </c>
      <c r="Q36" s="46" t="s">
        <v>64</v>
      </c>
      <c r="R36" s="45" t="s">
        <v>63</v>
      </c>
    </row>
    <row r="37" spans="1:18" x14ac:dyDescent="0.25">
      <c r="A37" s="27" t="s">
        <v>86</v>
      </c>
      <c r="B37" s="39">
        <v>5100</v>
      </c>
      <c r="C37" s="39">
        <v>6000</v>
      </c>
      <c r="D37" s="40">
        <f t="shared" si="0"/>
        <v>900</v>
      </c>
      <c r="E37" s="41">
        <v>2500</v>
      </c>
      <c r="F37" s="34" t="s">
        <v>18</v>
      </c>
      <c r="G37" s="33" t="s">
        <v>18</v>
      </c>
      <c r="H37" s="42">
        <v>5100</v>
      </c>
      <c r="I37" s="42">
        <v>7100</v>
      </c>
      <c r="J37" s="40">
        <f t="shared" si="2"/>
        <v>2000</v>
      </c>
      <c r="K37" s="43">
        <v>5000</v>
      </c>
      <c r="L37" s="43">
        <v>5000</v>
      </c>
      <c r="M37" s="29">
        <f t="shared" si="3"/>
        <v>0</v>
      </c>
      <c r="N37" s="44">
        <v>8900</v>
      </c>
      <c r="O37" s="37" t="s">
        <v>18</v>
      </c>
      <c r="P37" s="29" t="e">
        <f t="shared" si="4"/>
        <v>#VALUE!</v>
      </c>
      <c r="Q37" s="33" t="s">
        <v>18</v>
      </c>
      <c r="R37" s="27" t="s">
        <v>65</v>
      </c>
    </row>
    <row r="38" spans="1:18" x14ac:dyDescent="0.25">
      <c r="A38" s="27" t="s">
        <v>87</v>
      </c>
      <c r="B38" s="39">
        <v>6100</v>
      </c>
      <c r="C38" s="39">
        <v>6400</v>
      </c>
      <c r="D38" s="40">
        <f t="shared" si="0"/>
        <v>300</v>
      </c>
      <c r="E38" s="41">
        <v>3700</v>
      </c>
      <c r="F38" s="34" t="s">
        <v>18</v>
      </c>
      <c r="G38" s="33" t="s">
        <v>18</v>
      </c>
      <c r="H38" s="42">
        <v>5900</v>
      </c>
      <c r="I38" s="42">
        <v>7600</v>
      </c>
      <c r="J38" s="40">
        <f t="shared" si="2"/>
        <v>1700</v>
      </c>
      <c r="K38" s="43">
        <v>7200</v>
      </c>
      <c r="L38" s="43">
        <v>5300</v>
      </c>
      <c r="M38" s="40">
        <f t="shared" si="3"/>
        <v>-1900</v>
      </c>
      <c r="N38" s="44">
        <v>8000</v>
      </c>
      <c r="O38" s="37" t="s">
        <v>18</v>
      </c>
      <c r="P38" s="29" t="e">
        <f t="shared" si="4"/>
        <v>#VALUE!</v>
      </c>
      <c r="Q38" s="33" t="s">
        <v>18</v>
      </c>
      <c r="R38" s="27" t="s">
        <v>66</v>
      </c>
    </row>
    <row r="39" spans="1:18" x14ac:dyDescent="0.25">
      <c r="A39" s="27" t="s">
        <v>67</v>
      </c>
      <c r="B39" s="28">
        <v>0.65</v>
      </c>
      <c r="C39" s="28">
        <v>0.69</v>
      </c>
      <c r="D39" s="29">
        <f t="shared" si="0"/>
        <v>3.9999999999999925E-2</v>
      </c>
      <c r="E39" s="34" t="s">
        <v>18</v>
      </c>
      <c r="F39" s="34" t="s">
        <v>18</v>
      </c>
      <c r="G39" s="33" t="s">
        <v>18</v>
      </c>
      <c r="H39" s="29">
        <v>0.62</v>
      </c>
      <c r="I39" s="29">
        <v>0.64100000000000001</v>
      </c>
      <c r="J39" s="29">
        <f t="shared" si="2"/>
        <v>2.1000000000000019E-2</v>
      </c>
      <c r="K39" s="31">
        <v>0.71</v>
      </c>
      <c r="L39" s="31">
        <v>0.73099999999999998</v>
      </c>
      <c r="M39" s="29">
        <f t="shared" si="3"/>
        <v>2.1000000000000019E-2</v>
      </c>
      <c r="N39" s="32">
        <v>0.96</v>
      </c>
      <c r="O39" s="32">
        <v>0.872</v>
      </c>
      <c r="P39" s="29">
        <f t="shared" si="4"/>
        <v>-8.7999999999999967E-2</v>
      </c>
      <c r="Q39" s="28" t="s">
        <v>18</v>
      </c>
      <c r="R39" s="27" t="s">
        <v>75</v>
      </c>
    </row>
    <row r="40" spans="1:18" x14ac:dyDescent="0.25">
      <c r="A40" s="27" t="s">
        <v>68</v>
      </c>
      <c r="B40" s="39">
        <v>20000</v>
      </c>
      <c r="C40" s="51">
        <v>26500</v>
      </c>
      <c r="D40" s="40">
        <f t="shared" si="0"/>
        <v>6500</v>
      </c>
      <c r="E40" s="34" t="s">
        <v>18</v>
      </c>
      <c r="F40" s="34" t="s">
        <v>18</v>
      </c>
      <c r="G40" s="33" t="s">
        <v>18</v>
      </c>
      <c r="H40" s="42">
        <v>17700</v>
      </c>
      <c r="I40" s="40">
        <v>24000</v>
      </c>
      <c r="J40" s="40">
        <f t="shared" si="2"/>
        <v>6300</v>
      </c>
      <c r="K40" s="43">
        <v>22300</v>
      </c>
      <c r="L40" s="52">
        <v>27200</v>
      </c>
      <c r="M40" s="40">
        <f t="shared" si="3"/>
        <v>4900</v>
      </c>
      <c r="N40" s="44">
        <v>32700</v>
      </c>
      <c r="O40" s="53">
        <f>ROUND(40125, -2)</f>
        <v>40100</v>
      </c>
      <c r="P40" s="40">
        <f t="shared" si="4"/>
        <v>7400</v>
      </c>
      <c r="Q40" s="33" t="s">
        <v>18</v>
      </c>
      <c r="R40" s="27" t="s">
        <v>17</v>
      </c>
    </row>
    <row r="41" spans="1:18" x14ac:dyDescent="0.25">
      <c r="A41" s="27" t="s">
        <v>69</v>
      </c>
      <c r="B41" s="39">
        <v>23100</v>
      </c>
      <c r="C41" s="51">
        <f>ROUND(29384.2, -2)</f>
        <v>29400</v>
      </c>
      <c r="D41" s="40">
        <f t="shared" si="0"/>
        <v>6300</v>
      </c>
      <c r="E41" s="34" t="s">
        <v>18</v>
      </c>
      <c r="F41" s="34" t="s">
        <v>18</v>
      </c>
      <c r="G41" s="33" t="s">
        <v>18</v>
      </c>
      <c r="H41" s="42">
        <v>20200</v>
      </c>
      <c r="I41" s="40">
        <f>ROUND(25458.3, -2)</f>
        <v>25500</v>
      </c>
      <c r="J41" s="40">
        <f t="shared" si="2"/>
        <v>5300</v>
      </c>
      <c r="K41" s="43">
        <v>27500</v>
      </c>
      <c r="L41" s="52">
        <f>ROUND(32388.4, -2)</f>
        <v>32400</v>
      </c>
      <c r="M41" s="40">
        <f t="shared" si="3"/>
        <v>4900</v>
      </c>
      <c r="N41" s="44">
        <v>33000</v>
      </c>
      <c r="O41" s="53">
        <f>ROUND(40025.1, -2)</f>
        <v>40000</v>
      </c>
      <c r="P41" s="40">
        <f t="shared" si="4"/>
        <v>7000</v>
      </c>
      <c r="Q41" s="33" t="s">
        <v>18</v>
      </c>
      <c r="R41" s="27" t="s">
        <v>17</v>
      </c>
    </row>
    <row r="43" spans="1:18" x14ac:dyDescent="0.25">
      <c r="A43" s="12" t="s">
        <v>76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</sheetData>
  <mergeCells count="6">
    <mergeCell ref="A43:R43"/>
    <mergeCell ref="B1:C1"/>
    <mergeCell ref="E1:F1"/>
    <mergeCell ref="H1:I1"/>
    <mergeCell ref="K1:L1"/>
    <mergeCell ref="N1:O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Office of Higher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Armstrong</dc:creator>
  <cp:lastModifiedBy>Stephen Zweifel</cp:lastModifiedBy>
  <dcterms:created xsi:type="dcterms:W3CDTF">2013-08-26T18:13:19Z</dcterms:created>
  <dcterms:modified xsi:type="dcterms:W3CDTF">2014-05-23T17:45:41Z</dcterms:modified>
</cp:coreProperties>
</file>