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90" windowWidth="16095" windowHeight="6855"/>
  </bookViews>
  <sheets>
    <sheet name="Sheet1" sheetId="1" r:id="rId1"/>
    <sheet name="Sheet2" sheetId="2" r:id="rId2"/>
    <sheet name="Sheet3" sheetId="3" r:id="rId3"/>
  </sheets>
  <definedNames>
    <definedName name="_xlnm.Print_Titles" localSheetId="0">Sheet1!$A:$A,Sheet1!$1:$6</definedName>
  </definedNames>
  <calcPr calcId="125725"/>
</workbook>
</file>

<file path=xl/calcChain.xml><?xml version="1.0" encoding="utf-8"?>
<calcChain xmlns="http://schemas.openxmlformats.org/spreadsheetml/2006/main">
  <c r="E151" i="1"/>
  <c r="E149"/>
  <c r="E148"/>
  <c r="E147"/>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3"/>
  <c r="E82"/>
  <c r="E81"/>
  <c r="E80"/>
  <c r="E79"/>
  <c r="E78"/>
  <c r="E77"/>
  <c r="E76"/>
  <c r="E75"/>
  <c r="E74"/>
  <c r="E73"/>
  <c r="E72"/>
  <c r="E71"/>
  <c r="E70"/>
  <c r="E69"/>
  <c r="E68"/>
  <c r="E67"/>
  <c r="E66"/>
  <c r="E65"/>
  <c r="E64"/>
  <c r="E63"/>
  <c r="E62"/>
  <c r="E61"/>
  <c r="E60"/>
  <c r="E59"/>
  <c r="E58"/>
  <c r="E55"/>
  <c r="E54"/>
  <c r="E53"/>
  <c r="E52"/>
  <c r="E51"/>
  <c r="E50"/>
  <c r="E49"/>
  <c r="E48"/>
  <c r="E47"/>
  <c r="E46"/>
  <c r="E45"/>
  <c r="E44"/>
  <c r="E43"/>
  <c r="E42"/>
  <c r="E41"/>
  <c r="E40"/>
  <c r="E39"/>
  <c r="E38"/>
  <c r="E37"/>
  <c r="E36"/>
  <c r="E35"/>
  <c r="E34"/>
  <c r="E33"/>
  <c r="E32"/>
  <c r="E31"/>
  <c r="E30"/>
  <c r="E29"/>
  <c r="E28"/>
  <c r="E27"/>
  <c r="E26"/>
  <c r="E25"/>
  <c r="E22"/>
  <c r="E21"/>
  <c r="E20"/>
  <c r="E19"/>
  <c r="E18"/>
  <c r="E17"/>
  <c r="E16"/>
  <c r="E15"/>
  <c r="E12"/>
  <c r="E11"/>
  <c r="E10"/>
  <c r="E9"/>
  <c r="E8"/>
  <c r="R149"/>
  <c r="Q149"/>
  <c r="P149"/>
  <c r="O149"/>
  <c r="N149"/>
  <c r="M149"/>
  <c r="L149"/>
  <c r="K149"/>
  <c r="J149"/>
  <c r="I149"/>
  <c r="H149"/>
  <c r="G149"/>
  <c r="F149"/>
  <c r="D149"/>
  <c r="C149"/>
  <c r="B149"/>
  <c r="X144"/>
  <c r="W144"/>
  <c r="V144"/>
  <c r="U144"/>
  <c r="T144"/>
  <c r="S144"/>
  <c r="R144"/>
  <c r="Q144"/>
  <c r="P144"/>
  <c r="O144"/>
  <c r="N144"/>
  <c r="M144"/>
  <c r="L144"/>
  <c r="K144"/>
  <c r="J144"/>
  <c r="I144"/>
  <c r="H144"/>
  <c r="G144"/>
  <c r="F144"/>
  <c r="D144"/>
  <c r="C144"/>
  <c r="B144"/>
  <c r="X83"/>
  <c r="W83"/>
  <c r="V83"/>
  <c r="U83"/>
  <c r="T83"/>
  <c r="S83"/>
  <c r="R83"/>
  <c r="Q83"/>
  <c r="P83"/>
  <c r="O83"/>
  <c r="N83"/>
  <c r="M83"/>
  <c r="L83"/>
  <c r="K83"/>
  <c r="J83"/>
  <c r="I83"/>
  <c r="H83"/>
  <c r="G83"/>
  <c r="F83"/>
  <c r="D83"/>
  <c r="C83"/>
  <c r="B83"/>
  <c r="X55"/>
  <c r="W55"/>
  <c r="V55"/>
  <c r="U55"/>
  <c r="T55"/>
  <c r="S55"/>
  <c r="R55"/>
  <c r="Q55"/>
  <c r="P55"/>
  <c r="O55"/>
  <c r="N55"/>
  <c r="M55"/>
  <c r="L55"/>
  <c r="K55"/>
  <c r="J55"/>
  <c r="I55"/>
  <c r="H55"/>
  <c r="G55"/>
  <c r="F55"/>
  <c r="D55"/>
  <c r="C55"/>
  <c r="B55"/>
  <c r="X22"/>
  <c r="W22"/>
  <c r="V22"/>
  <c r="U22"/>
  <c r="T22"/>
  <c r="S22"/>
  <c r="R22"/>
  <c r="Q22"/>
  <c r="P22"/>
  <c r="O22"/>
  <c r="N22"/>
  <c r="M22"/>
  <c r="L22"/>
  <c r="K22"/>
  <c r="J22"/>
  <c r="I22"/>
  <c r="H22"/>
  <c r="G22"/>
  <c r="F22"/>
  <c r="D22"/>
  <c r="C22"/>
  <c r="B22"/>
  <c r="X12"/>
  <c r="W12"/>
  <c r="V12"/>
  <c r="U12"/>
  <c r="T12"/>
  <c r="S12"/>
  <c r="R12"/>
  <c r="Q12"/>
  <c r="P12"/>
  <c r="O12"/>
  <c r="N12"/>
  <c r="M12"/>
  <c r="L12"/>
  <c r="K12"/>
  <c r="J12"/>
  <c r="I12"/>
  <c r="H12"/>
  <c r="G12"/>
  <c r="F12"/>
  <c r="F151" s="1"/>
  <c r="D12"/>
  <c r="D151" s="1"/>
  <c r="C12"/>
  <c r="C151" s="1"/>
  <c r="B12"/>
  <c r="B151" s="1"/>
</calcChain>
</file>

<file path=xl/sharedStrings.xml><?xml version="1.0" encoding="utf-8"?>
<sst xmlns="http://schemas.openxmlformats.org/spreadsheetml/2006/main" count="182" uniqueCount="165">
  <si>
    <t>Financial Aid Summaries by Institution, 2007-08</t>
  </si>
  <si>
    <t>All Undergraduates</t>
  </si>
  <si>
    <t>Full-time, first-time, degree/certificate-seeking undergraduates</t>
  </si>
  <si>
    <t>Total Grant Aid Received - All Sources</t>
  </si>
  <si>
    <t>Total Grant Aid - All Sources</t>
  </si>
  <si>
    <t>Federal Pell Grant</t>
  </si>
  <si>
    <t>State/Local Grant Aid</t>
  </si>
  <si>
    <t>Institutional Grant Aid</t>
  </si>
  <si>
    <t>Student Loan Aid - All Sources</t>
  </si>
  <si>
    <t>Institution Name</t>
  </si>
  <si>
    <t>No.</t>
  </si>
  <si>
    <t>Number Receiving Pell Grants</t>
  </si>
  <si>
    <t>%</t>
  </si>
  <si>
    <t>Avg amt received</t>
  </si>
  <si>
    <t>University of Minnesota</t>
  </si>
  <si>
    <t>University of Minnesota-Crookston</t>
  </si>
  <si>
    <t>University of Minnesota-Duluth</t>
  </si>
  <si>
    <t>University of Minnesota-Morris</t>
  </si>
  <si>
    <t>University of Minnesota-Twin Cities</t>
  </si>
  <si>
    <t>Total University of Minnesota</t>
  </si>
  <si>
    <t>State Universities</t>
  </si>
  <si>
    <t>Bemidji State University</t>
  </si>
  <si>
    <t>Metropolitan State University</t>
  </si>
  <si>
    <t>Minnesota State University-Mankato</t>
  </si>
  <si>
    <t>Minnesota State University-Moorhead</t>
  </si>
  <si>
    <t>Saint Cloud State University</t>
  </si>
  <si>
    <t>Southwest Minnesota State University</t>
  </si>
  <si>
    <t>Winona State University</t>
  </si>
  <si>
    <t>Total State Universities</t>
  </si>
  <si>
    <t>Community and Technical Colleges</t>
  </si>
  <si>
    <t>Anoka-Ramsey Community College</t>
  </si>
  <si>
    <t>Central Lakes College</t>
  </si>
  <si>
    <t>Dakota County Technical College</t>
  </si>
  <si>
    <t>Fond du Lac Tribal and Community College</t>
  </si>
  <si>
    <t>Hennepin Technical College</t>
  </si>
  <si>
    <t>Hibbing Community College</t>
  </si>
  <si>
    <t>Inver Hills Community College</t>
  </si>
  <si>
    <t>Itasca Community College</t>
  </si>
  <si>
    <t>Lake Superior College</t>
  </si>
  <si>
    <t>Northwest Technical College</t>
  </si>
  <si>
    <t>Pine Technical College</t>
  </si>
  <si>
    <t>Ridgewater College</t>
  </si>
  <si>
    <t>Saint Cloud Technical College</t>
  </si>
  <si>
    <t>Saint Paul College</t>
  </si>
  <si>
    <t>South Central College</t>
  </si>
  <si>
    <t>Vermilion Community College</t>
  </si>
  <si>
    <t>Total Community and Technical College</t>
  </si>
  <si>
    <t>Private Colleges</t>
  </si>
  <si>
    <t>Augsburg College</t>
  </si>
  <si>
    <t>Bethany Lutheran College</t>
  </si>
  <si>
    <t>Bethel University</t>
  </si>
  <si>
    <t>Carleton College</t>
  </si>
  <si>
    <t>College of Saint Benedict</t>
  </si>
  <si>
    <t>College of Saint Scholastica</t>
  </si>
  <si>
    <t>College of St Catherine</t>
  </si>
  <si>
    <t>College of Visual Arts</t>
  </si>
  <si>
    <t>Concordia College at Moorhead</t>
  </si>
  <si>
    <t>Concordia University-Saint Paul</t>
  </si>
  <si>
    <t>Crossroads College</t>
  </si>
  <si>
    <t>Crown College</t>
  </si>
  <si>
    <t>Gustavus Adolphus College</t>
  </si>
  <si>
    <t>Hamline University</t>
  </si>
  <si>
    <t>Macalester College</t>
  </si>
  <si>
    <t>Martin Luther College</t>
  </si>
  <si>
    <t>Minneapolis College of Art and Design</t>
  </si>
  <si>
    <t>North Central University</t>
  </si>
  <si>
    <t>Northwestern College</t>
  </si>
  <si>
    <t>Northwestern Health Sciences University</t>
  </si>
  <si>
    <t>Oak Hills Christian College</t>
  </si>
  <si>
    <t>Saint Johns University</t>
  </si>
  <si>
    <t>Saint Mary's University of Minnesota</t>
  </si>
  <si>
    <t>Saint Olaf College</t>
  </si>
  <si>
    <t>University of St Thomas</t>
  </si>
  <si>
    <t>Total Private Colleges</t>
  </si>
  <si>
    <t>Private Career</t>
  </si>
  <si>
    <t>Academy College</t>
  </si>
  <si>
    <t>American Indian OIC Inc</t>
  </si>
  <si>
    <t>Argosy University-Twin Cities</t>
  </si>
  <si>
    <t>Art Institutes International Minnesota</t>
  </si>
  <si>
    <t>Aveda Institute</t>
  </si>
  <si>
    <t>Brown College</t>
  </si>
  <si>
    <t>Capella University</t>
  </si>
  <si>
    <t>Cosmetology Careers Unlimited-Duluth</t>
  </si>
  <si>
    <t>Cosmetology Careers Unlimited-Hibbing</t>
  </si>
  <si>
    <t>DeVry University-Minnesota</t>
  </si>
  <si>
    <t>Duluth Business University</t>
  </si>
  <si>
    <t>Dunwoody College of Technology</t>
  </si>
  <si>
    <t>Empire Beauty School-Bloomington</t>
  </si>
  <si>
    <t>Empire Beauty School-Eden Prairie</t>
  </si>
  <si>
    <t>Empire Beauty School-Saint Paul</t>
  </si>
  <si>
    <t>Everest Institute-Eagan</t>
  </si>
  <si>
    <t>Globe University</t>
  </si>
  <si>
    <t>Herzing College</t>
  </si>
  <si>
    <t>High-Tech Institute-Minnesota</t>
  </si>
  <si>
    <t>Ingenue Beauty School</t>
  </si>
  <si>
    <t>Institute of Production and Recording</t>
  </si>
  <si>
    <t>ITT Technical Institute-Eden Prairie</t>
  </si>
  <si>
    <t>Le Cordon Bleu College of Culinary Arts</t>
  </si>
  <si>
    <t>Mayo School of Health Sciences</t>
  </si>
  <si>
    <t>McNally Smith College of Music</t>
  </si>
  <si>
    <t>Miami Ad School-Minneapolis</t>
  </si>
  <si>
    <t>Minneapolis Business College</t>
  </si>
  <si>
    <t>Minnesota School of Business-Blaine</t>
  </si>
  <si>
    <t>Minnesota School of Business-Brooklyn Center</t>
  </si>
  <si>
    <t>Minnesota School of Business-Plymouth</t>
  </si>
  <si>
    <t>Minnesota School of Business-Richfield</t>
  </si>
  <si>
    <t>Minnesota School of Business-Rochester</t>
  </si>
  <si>
    <t>Minnesota School of Business-Shakopee</t>
  </si>
  <si>
    <t>Minnesota School of Business-Waite Park</t>
  </si>
  <si>
    <t>Minnesota School of Cosmetology</t>
  </si>
  <si>
    <t>Model College of Hair Design</t>
  </si>
  <si>
    <t>National American University-Bloomington</t>
  </si>
  <si>
    <t>National American University-Brooklyn Center</t>
  </si>
  <si>
    <t>National American University-Roseville</t>
  </si>
  <si>
    <t>Northwest Technical Institute</t>
  </si>
  <si>
    <t>Rasmussen College-Brooklyn Park</t>
  </si>
  <si>
    <t>Rasmussen College-Eagan</t>
  </si>
  <si>
    <t>Rasmussen College-Eden Prairie</t>
  </si>
  <si>
    <t>Rasmussen College-Lake Elmo</t>
  </si>
  <si>
    <t>Rasmussen College-Mankato</t>
  </si>
  <si>
    <t>Rasmussen College-St Cloud</t>
  </si>
  <si>
    <t>Regency Beauty Institute-Blaine</t>
  </si>
  <si>
    <t>Regency Beauty Institute-Burnsville</t>
  </si>
  <si>
    <t>Regency Beauty Institute-Duluth</t>
  </si>
  <si>
    <t>Regency Beauty Institute-Maplewood</t>
  </si>
  <si>
    <t>Regency Beauty Institute-Minnetonka</t>
  </si>
  <si>
    <t>Regency Beauty Institute-Waite Park</t>
  </si>
  <si>
    <t>Salon Professional Academy</t>
  </si>
  <si>
    <t>Walden University</t>
  </si>
  <si>
    <t>Total Private Career</t>
  </si>
  <si>
    <t>Tribal Colleges</t>
  </si>
  <si>
    <t>Leech Lake Tribal College</t>
  </si>
  <si>
    <t>White Earth Tribal and Community College</t>
  </si>
  <si>
    <t>Total Tribal Colleges</t>
  </si>
  <si>
    <t>Grand Total All Institutions</t>
  </si>
  <si>
    <r>
      <t>Notes</t>
    </r>
    <r>
      <rPr>
        <sz val="10"/>
        <color indexed="8"/>
        <rFont val="Calibri"/>
        <family val="2"/>
        <scheme val="minor"/>
      </rPr>
      <t>:</t>
    </r>
  </si>
  <si>
    <t>Total percentages and average amounts received are weighted averages.</t>
  </si>
  <si>
    <t>Small cell count individual identities are protected through the IPEDS perturbation procedure.</t>
  </si>
  <si>
    <t>Total grant aid includes federal, state and local government grants and institutional grants.</t>
  </si>
  <si>
    <t>State/local grants include State Grants, Child Care Grants, and other grants awarded by State or local government.</t>
  </si>
  <si>
    <t>Institutional grants include scholarships that were granted and funded by the institution or individual departments, tuition and fee waivers granted by the institution (for which the institution is not reimbursed by another source), and athletic scholarships.</t>
  </si>
  <si>
    <t>Loans include all Title IV subsidized and unsubsidized loans made directly to students and institutionally- and privately-sponsored loans made to students that pass through the financial aid office for which the student is the designated borrower. Does not include loans made to parents.</t>
  </si>
  <si>
    <t>Student Loan Aid includes all Title IV subsidized and unsubsidized loans and all institutionally- and privately-sponsored loans. Does not include PLUS and other loans made directly to parents.</t>
  </si>
  <si>
    <t>Other Loan Aid - All nonfederal loans institutionally- and privately-sponsored loans. Does not include other loans made directly to parents.</t>
  </si>
  <si>
    <t>Source: U.S. Department of Education, IPEDS Student Financial Aid Survey</t>
  </si>
  <si>
    <t>Percent Receiving Pell Grants</t>
  </si>
  <si>
    <t>East Metro OIC</t>
  </si>
  <si>
    <t>Hazelden Graduate School</t>
  </si>
  <si>
    <t>Summit Academy OIC</t>
  </si>
  <si>
    <t>University of Phoenix</t>
  </si>
  <si>
    <t>Minnesota State</t>
  </si>
  <si>
    <t>Normandale</t>
  </si>
  <si>
    <t xml:space="preserve">Alexandria </t>
  </si>
  <si>
    <t>Anoka Technical</t>
  </si>
  <si>
    <t>Century College</t>
  </si>
  <si>
    <t>Mesabi Range</t>
  </si>
  <si>
    <t xml:space="preserve">Minneapolis </t>
  </si>
  <si>
    <t>Minnesota West</t>
  </si>
  <si>
    <t>Minnesota State College-Southeast</t>
  </si>
  <si>
    <t>Northland</t>
  </si>
  <si>
    <t>North Hennepin</t>
  </si>
  <si>
    <t xml:space="preserve">Rainy River </t>
  </si>
  <si>
    <t xml:space="preserve">Riverland </t>
  </si>
  <si>
    <t xml:space="preserve">Rochester </t>
  </si>
  <si>
    <t>Nonfederal Loan Aid</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</si>
</sst>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9">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0"/>
      <color indexed="8"/>
      <name val="Calibri"/>
      <family val="2"/>
      <scheme val="minor"/>
    </font>
    <font>
      <sz val="10"/>
      <color indexed="8"/>
      <name val="Calibri"/>
      <family val="2"/>
      <scheme val="minor"/>
    </font>
    <font>
      <sz val="14"/>
      <color theme="1"/>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indexed="9"/>
        <bgColor indexed="64"/>
      </patternFill>
    </fill>
  </fills>
  <borders count="1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3" fillId="3" borderId="0" xfId="0" applyFont="1" applyFill="1"/>
    <xf numFmtId="164" fontId="3" fillId="3" borderId="0" xfId="1" applyNumberFormat="1" applyFont="1" applyFill="1"/>
    <xf numFmtId="165" fontId="3" fillId="3" borderId="0" xfId="2" applyNumberFormat="1" applyFont="1" applyFill="1"/>
    <xf numFmtId="0" fontId="3" fillId="3" borderId="0" xfId="0" applyFont="1" applyFill="1" applyAlignment="1">
      <alignment horizontal="center"/>
    </xf>
    <xf numFmtId="0" fontId="4" fillId="0" borderId="0" xfId="0" applyFont="1" applyAlignment="1">
      <alignment wrapText="1"/>
    </xf>
    <xf numFmtId="0" fontId="0" fillId="4" borderId="0" xfId="0" applyFill="1"/>
    <xf numFmtId="0" fontId="0" fillId="5" borderId="3" xfId="0" applyFill="1" applyBorder="1"/>
    <xf numFmtId="0" fontId="4" fillId="0" borderId="5" xfId="0" applyFont="1" applyBorder="1" applyAlignment="1">
      <alignment wrapText="1"/>
    </xf>
    <xf numFmtId="164" fontId="4" fillId="4" borderId="4" xfId="1" applyNumberFormat="1" applyFont="1" applyFill="1" applyBorder="1" applyAlignment="1">
      <alignment horizontal="right" wrapText="1"/>
    </xf>
    <xf numFmtId="164" fontId="4" fillId="4" borderId="5" xfId="1" applyNumberFormat="1" applyFont="1" applyFill="1" applyBorder="1" applyAlignment="1">
      <alignment horizontal="right" wrapText="1"/>
    </xf>
    <xf numFmtId="0" fontId="4" fillId="5" borderId="7" xfId="0" applyFont="1" applyFill="1" applyBorder="1" applyAlignment="1">
      <alignment horizontal="right"/>
    </xf>
    <xf numFmtId="164" fontId="4" fillId="6" borderId="4" xfId="1" applyNumberFormat="1" applyFont="1" applyFill="1" applyBorder="1" applyAlignment="1">
      <alignment horizontal="right" wrapText="1"/>
    </xf>
    <xf numFmtId="0" fontId="4" fillId="6" borderId="5" xfId="0" applyFont="1" applyFill="1" applyBorder="1" applyAlignment="1">
      <alignment horizontal="center" wrapText="1"/>
    </xf>
    <xf numFmtId="165" fontId="4" fillId="6" borderId="6" xfId="2" applyNumberFormat="1" applyFont="1" applyFill="1" applyBorder="1" applyAlignment="1">
      <alignment horizontal="right" wrapText="1"/>
    </xf>
    <xf numFmtId="164" fontId="4" fillId="7" borderId="4" xfId="1" applyNumberFormat="1" applyFont="1" applyFill="1" applyBorder="1" applyAlignment="1">
      <alignment horizontal="right" wrapText="1"/>
    </xf>
    <xf numFmtId="0" fontId="4" fillId="7" borderId="5" xfId="0" applyFont="1" applyFill="1" applyBorder="1" applyAlignment="1">
      <alignment horizontal="center" wrapText="1"/>
    </xf>
    <xf numFmtId="165" fontId="4" fillId="7" borderId="6" xfId="2" applyNumberFormat="1" applyFont="1" applyFill="1" applyBorder="1" applyAlignment="1">
      <alignment horizontal="right" wrapText="1"/>
    </xf>
    <xf numFmtId="164" fontId="4" fillId="8" borderId="5" xfId="1" applyNumberFormat="1" applyFont="1" applyFill="1" applyBorder="1" applyAlignment="1">
      <alignment horizontal="right" wrapText="1"/>
    </xf>
    <xf numFmtId="0" fontId="4" fillId="8" borderId="5" xfId="0" applyFont="1" applyFill="1" applyBorder="1" applyAlignment="1">
      <alignment horizontal="center" wrapText="1"/>
    </xf>
    <xf numFmtId="165" fontId="4" fillId="8" borderId="5" xfId="2" applyNumberFormat="1" applyFont="1" applyFill="1" applyBorder="1" applyAlignment="1">
      <alignment horizontal="right" wrapText="1"/>
    </xf>
    <xf numFmtId="164" fontId="4" fillId="9" borderId="4" xfId="1" applyNumberFormat="1" applyFont="1" applyFill="1" applyBorder="1" applyAlignment="1">
      <alignment horizontal="right" wrapText="1"/>
    </xf>
    <xf numFmtId="0" fontId="4" fillId="9" borderId="5" xfId="0" applyFont="1" applyFill="1" applyBorder="1" applyAlignment="1">
      <alignment horizontal="center" wrapText="1"/>
    </xf>
    <xf numFmtId="165" fontId="4" fillId="9" borderId="6" xfId="2" applyNumberFormat="1" applyFont="1" applyFill="1" applyBorder="1" applyAlignment="1">
      <alignment horizontal="right" wrapText="1"/>
    </xf>
    <xf numFmtId="164" fontId="4" fillId="10" borderId="5" xfId="1" applyNumberFormat="1" applyFont="1" applyFill="1" applyBorder="1" applyAlignment="1">
      <alignment horizontal="right" wrapText="1"/>
    </xf>
    <xf numFmtId="0" fontId="4" fillId="10" borderId="5" xfId="0" applyFont="1" applyFill="1" applyBorder="1" applyAlignment="1">
      <alignment horizontal="center" wrapText="1"/>
    </xf>
    <xf numFmtId="165" fontId="4" fillId="10" borderId="5" xfId="2" applyNumberFormat="1" applyFont="1" applyFill="1" applyBorder="1" applyAlignment="1">
      <alignment horizontal="right" wrapText="1"/>
    </xf>
    <xf numFmtId="164" fontId="4" fillId="11" borderId="4" xfId="1" applyNumberFormat="1" applyFont="1" applyFill="1" applyBorder="1" applyAlignment="1">
      <alignment horizontal="right" wrapText="1"/>
    </xf>
    <xf numFmtId="0" fontId="4" fillId="11" borderId="5" xfId="0" applyFont="1" applyFill="1" applyBorder="1" applyAlignment="1">
      <alignment horizontal="center" wrapText="1"/>
    </xf>
    <xf numFmtId="165" fontId="4" fillId="11" borderId="5" xfId="2" applyNumberFormat="1" applyFont="1" applyFill="1" applyBorder="1" applyAlignment="1">
      <alignment horizontal="right" wrapText="1"/>
    </xf>
    <xf numFmtId="164" fontId="4" fillId="4" borderId="8" xfId="1" applyNumberFormat="1" applyFont="1" applyFill="1" applyBorder="1" applyAlignment="1">
      <alignment wrapText="1"/>
    </xf>
    <xf numFmtId="165" fontId="4" fillId="4" borderId="0" xfId="2" applyNumberFormat="1" applyFont="1" applyFill="1" applyAlignment="1">
      <alignment wrapText="1"/>
    </xf>
    <xf numFmtId="164" fontId="4" fillId="4" borderId="0" xfId="1" applyNumberFormat="1" applyFont="1" applyFill="1" applyAlignment="1">
      <alignment wrapText="1"/>
    </xf>
    <xf numFmtId="164" fontId="4" fillId="5" borderId="8" xfId="1" applyNumberFormat="1" applyFont="1" applyFill="1" applyBorder="1" applyAlignment="1">
      <alignment wrapText="1"/>
    </xf>
    <xf numFmtId="164" fontId="4" fillId="3" borderId="8" xfId="1" applyNumberFormat="1" applyFont="1" applyFill="1" applyBorder="1" applyAlignment="1">
      <alignment wrapText="1"/>
    </xf>
    <xf numFmtId="0" fontId="4" fillId="3" borderId="0" xfId="0" applyFont="1" applyFill="1" applyBorder="1" applyAlignment="1">
      <alignment horizontal="center" wrapText="1"/>
    </xf>
    <xf numFmtId="165" fontId="4" fillId="3" borderId="9" xfId="2" applyNumberFormat="1" applyFont="1" applyFill="1" applyBorder="1" applyAlignment="1">
      <alignment wrapText="1"/>
    </xf>
    <xf numFmtId="164" fontId="4" fillId="3" borderId="0" xfId="1" applyNumberFormat="1" applyFont="1" applyFill="1" applyAlignment="1">
      <alignment wrapText="1"/>
    </xf>
    <xf numFmtId="0" fontId="4" fillId="3" borderId="0" xfId="0" applyFont="1" applyFill="1" applyAlignment="1">
      <alignment horizontal="center" wrapText="1"/>
    </xf>
    <xf numFmtId="165" fontId="4" fillId="3" borderId="0" xfId="2" applyNumberFormat="1" applyFont="1" applyFill="1" applyAlignment="1">
      <alignment wrapText="1"/>
    </xf>
    <xf numFmtId="165" fontId="4" fillId="3" borderId="0" xfId="2" applyNumberFormat="1" applyFont="1" applyFill="1" applyBorder="1" applyAlignment="1">
      <alignment wrapText="1"/>
    </xf>
    <xf numFmtId="164" fontId="3" fillId="4" borderId="8" xfId="1" applyNumberFormat="1" applyFont="1" applyFill="1" applyBorder="1" applyAlignment="1">
      <alignment wrapText="1"/>
    </xf>
    <xf numFmtId="165" fontId="3" fillId="4" borderId="0" xfId="2" applyNumberFormat="1" applyFont="1" applyFill="1" applyAlignment="1">
      <alignment wrapText="1"/>
    </xf>
    <xf numFmtId="164" fontId="3" fillId="4" borderId="0" xfId="1" applyNumberFormat="1" applyFont="1" applyFill="1" applyAlignment="1">
      <alignment wrapText="1"/>
    </xf>
    <xf numFmtId="164" fontId="3" fillId="5" borderId="8" xfId="1" applyNumberFormat="1" applyFont="1" applyFill="1" applyBorder="1" applyAlignment="1">
      <alignment wrapText="1"/>
    </xf>
    <xf numFmtId="164" fontId="3" fillId="3" borderId="8" xfId="1" applyNumberFormat="1" applyFont="1" applyFill="1" applyBorder="1" applyAlignment="1">
      <alignment wrapText="1"/>
    </xf>
    <xf numFmtId="0" fontId="3" fillId="3" borderId="0" xfId="0" applyFont="1" applyFill="1" applyBorder="1" applyAlignment="1">
      <alignment horizontal="center" wrapText="1"/>
    </xf>
    <xf numFmtId="165" fontId="3" fillId="3" borderId="9" xfId="2" applyNumberFormat="1" applyFont="1" applyFill="1" applyBorder="1" applyAlignment="1">
      <alignment wrapText="1"/>
    </xf>
    <xf numFmtId="164" fontId="3" fillId="3" borderId="0" xfId="1" applyNumberFormat="1" applyFont="1" applyFill="1" applyAlignment="1">
      <alignment wrapText="1"/>
    </xf>
    <xf numFmtId="0" fontId="3" fillId="3" borderId="0" xfId="0" applyFont="1" applyFill="1" applyAlignment="1">
      <alignment horizontal="center" wrapText="1"/>
    </xf>
    <xf numFmtId="165" fontId="3" fillId="3" borderId="0" xfId="2" applyNumberFormat="1" applyFont="1" applyFill="1" applyAlignment="1">
      <alignment wrapText="1"/>
    </xf>
    <xf numFmtId="165" fontId="3" fillId="3" borderId="0" xfId="2" applyNumberFormat="1" applyFont="1" applyFill="1" applyBorder="1" applyAlignment="1">
      <alignment wrapText="1"/>
    </xf>
    <xf numFmtId="0" fontId="3" fillId="0" borderId="0" xfId="0" applyFont="1"/>
    <xf numFmtId="164" fontId="3" fillId="4" borderId="8" xfId="1" applyNumberFormat="1" applyFont="1" applyFill="1" applyBorder="1"/>
    <xf numFmtId="165" fontId="3" fillId="4" borderId="0" xfId="2" applyNumberFormat="1" applyFont="1" applyFill="1"/>
    <xf numFmtId="164" fontId="3" fillId="4" borderId="0" xfId="1" applyNumberFormat="1" applyFont="1" applyFill="1"/>
    <xf numFmtId="164" fontId="3" fillId="5" borderId="8" xfId="1" applyNumberFormat="1" applyFont="1" applyFill="1" applyBorder="1"/>
    <xf numFmtId="164" fontId="3" fillId="3" borderId="8" xfId="1" applyNumberFormat="1" applyFont="1" applyFill="1" applyBorder="1"/>
    <xf numFmtId="0" fontId="3" fillId="3" borderId="0" xfId="0" applyFont="1" applyFill="1" applyBorder="1" applyAlignment="1">
      <alignment horizontal="center"/>
    </xf>
    <xf numFmtId="165" fontId="3" fillId="3" borderId="9" xfId="2" applyNumberFormat="1" applyFont="1" applyFill="1" applyBorder="1"/>
    <xf numFmtId="165" fontId="3" fillId="3" borderId="0" xfId="2" applyNumberFormat="1" applyFont="1" applyFill="1" applyBorder="1"/>
    <xf numFmtId="0" fontId="4" fillId="0" borderId="0" xfId="0" applyFont="1"/>
    <xf numFmtId="164" fontId="4" fillId="4" borderId="8" xfId="1" applyNumberFormat="1" applyFont="1" applyFill="1" applyBorder="1"/>
    <xf numFmtId="165" fontId="4" fillId="4" borderId="0" xfId="2" applyNumberFormat="1" applyFont="1" applyFill="1"/>
    <xf numFmtId="164" fontId="4" fillId="4" borderId="0" xfId="1" applyNumberFormat="1" applyFont="1" applyFill="1"/>
    <xf numFmtId="164" fontId="4" fillId="5" borderId="8" xfId="1" applyNumberFormat="1" applyFont="1" applyFill="1" applyBorder="1"/>
    <xf numFmtId="164" fontId="4" fillId="3" borderId="8" xfId="1" applyNumberFormat="1" applyFont="1" applyFill="1" applyBorder="1"/>
    <xf numFmtId="37" fontId="5" fillId="3" borderId="0" xfId="0" applyNumberFormat="1" applyFont="1" applyFill="1" applyBorder="1" applyAlignment="1">
      <alignment horizontal="center"/>
    </xf>
    <xf numFmtId="165" fontId="4" fillId="3" borderId="9" xfId="2" applyNumberFormat="1" applyFont="1" applyFill="1" applyBorder="1"/>
    <xf numFmtId="1" fontId="4" fillId="3" borderId="0" xfId="0" applyNumberFormat="1" applyFont="1" applyFill="1" applyBorder="1" applyAlignment="1">
      <alignment horizontal="center"/>
    </xf>
    <xf numFmtId="164" fontId="4" fillId="3" borderId="0" xfId="1" applyNumberFormat="1" applyFont="1" applyFill="1"/>
    <xf numFmtId="1" fontId="4" fillId="3" borderId="0" xfId="0" applyNumberFormat="1" applyFont="1" applyFill="1" applyAlignment="1">
      <alignment horizontal="center"/>
    </xf>
    <xf numFmtId="165" fontId="4" fillId="3" borderId="0" xfId="2" applyNumberFormat="1" applyFont="1" applyFill="1"/>
    <xf numFmtId="165" fontId="4" fillId="3" borderId="0" xfId="2" applyNumberFormat="1" applyFont="1" applyFill="1" applyBorder="1"/>
    <xf numFmtId="37" fontId="5" fillId="3" borderId="0" xfId="0" applyNumberFormat="1" applyFont="1" applyFill="1" applyAlignment="1">
      <alignment horizontal="center"/>
    </xf>
    <xf numFmtId="0" fontId="4" fillId="3" borderId="0" xfId="0" applyFont="1" applyFill="1" applyBorder="1" applyAlignment="1">
      <alignment horizontal="center"/>
    </xf>
    <xf numFmtId="0" fontId="4" fillId="3" borderId="0" xfId="0" applyFont="1" applyFill="1" applyAlignment="1">
      <alignment horizontal="center"/>
    </xf>
    <xf numFmtId="165" fontId="5" fillId="3" borderId="9" xfId="2" applyNumberFormat="1" applyFont="1" applyFill="1" applyBorder="1" applyAlignment="1">
      <alignment horizontal="center"/>
    </xf>
    <xf numFmtId="0" fontId="3" fillId="2" borderId="0" xfId="0" applyFont="1" applyFill="1"/>
    <xf numFmtId="165" fontId="3" fillId="4" borderId="0" xfId="2" applyNumberFormat="1" applyFont="1" applyFill="1" applyBorder="1"/>
    <xf numFmtId="164" fontId="3" fillId="5" borderId="10" xfId="1" applyNumberFormat="1" applyFont="1" applyFill="1" applyBorder="1"/>
    <xf numFmtId="164" fontId="3" fillId="2" borderId="0" xfId="1" applyNumberFormat="1" applyFont="1" applyFill="1"/>
    <xf numFmtId="0" fontId="3" fillId="2" borderId="0" xfId="0" applyFont="1" applyFill="1" applyAlignment="1">
      <alignment horizontal="center"/>
    </xf>
    <xf numFmtId="165" fontId="3" fillId="2" borderId="0" xfId="2" applyNumberFormat="1" applyFont="1" applyFill="1"/>
    <xf numFmtId="164" fontId="3" fillId="2" borderId="8" xfId="1" applyNumberFormat="1" applyFont="1" applyFill="1" applyBorder="1"/>
    <xf numFmtId="0" fontId="3" fillId="2" borderId="0" xfId="0" applyFont="1" applyFill="1" applyBorder="1" applyAlignment="1">
      <alignment horizontal="center"/>
    </xf>
    <xf numFmtId="165" fontId="3" fillId="2" borderId="9" xfId="2" applyNumberFormat="1" applyFont="1" applyFill="1" applyBorder="1"/>
    <xf numFmtId="0" fontId="4" fillId="2" borderId="0" xfId="0" applyFont="1" applyFill="1"/>
    <xf numFmtId="164" fontId="4" fillId="4" borderId="0" xfId="1" applyNumberFormat="1" applyFont="1" applyFill="1" applyBorder="1"/>
    <xf numFmtId="165" fontId="4" fillId="4" borderId="0" xfId="2" applyNumberFormat="1" applyFont="1" applyFill="1" applyBorder="1"/>
    <xf numFmtId="164" fontId="4" fillId="5" borderId="10" xfId="1" applyNumberFormat="1" applyFont="1" applyFill="1" applyBorder="1"/>
    <xf numFmtId="37" fontId="4" fillId="3" borderId="0" xfId="0" applyNumberFormat="1" applyFont="1" applyFill="1" applyBorder="1" applyAlignment="1">
      <alignment horizontal="center"/>
    </xf>
    <xf numFmtId="37" fontId="4" fillId="2" borderId="0" xfId="0" applyNumberFormat="1" applyFont="1" applyFill="1" applyAlignment="1">
      <alignment horizontal="center"/>
    </xf>
    <xf numFmtId="165" fontId="4" fillId="2" borderId="0" xfId="2" applyNumberFormat="1" applyFont="1" applyFill="1"/>
    <xf numFmtId="0" fontId="3" fillId="2" borderId="0" xfId="0" applyFont="1" applyFill="1" applyBorder="1"/>
    <xf numFmtId="164" fontId="3" fillId="2" borderId="0" xfId="1" applyNumberFormat="1" applyFont="1" applyFill="1" applyBorder="1"/>
    <xf numFmtId="165" fontId="3" fillId="2" borderId="0" xfId="2" applyNumberFormat="1" applyFont="1" applyFill="1" applyBorder="1"/>
    <xf numFmtId="0" fontId="3" fillId="0" borderId="0" xfId="0" applyFont="1" applyAlignment="1">
      <alignment horizontal="center"/>
    </xf>
    <xf numFmtId="0" fontId="7" fillId="2" borderId="0" xfId="0" applyFont="1" applyFill="1" applyAlignment="1"/>
    <xf numFmtId="0" fontId="8" fillId="0" borderId="0" xfId="0" applyFont="1"/>
    <xf numFmtId="0" fontId="6" fillId="2" borderId="0" xfId="0" applyFont="1" applyFill="1" applyAlignment="1"/>
    <xf numFmtId="0" fontId="7" fillId="12" borderId="0" xfId="0" applyFont="1" applyFill="1" applyAlignment="1"/>
    <xf numFmtId="0" fontId="3" fillId="2" borderId="0" xfId="0" applyFont="1" applyFill="1" applyAlignment="1"/>
    <xf numFmtId="164" fontId="3" fillId="2" borderId="0" xfId="1" applyNumberFormat="1" applyFont="1" applyFill="1" applyAlignment="1"/>
    <xf numFmtId="165" fontId="3" fillId="2" borderId="0" xfId="2" applyNumberFormat="1" applyFont="1" applyFill="1" applyAlignment="1"/>
    <xf numFmtId="0" fontId="0" fillId="4" borderId="8" xfId="0" applyFill="1" applyBorder="1"/>
    <xf numFmtId="9" fontId="3" fillId="4" borderId="0" xfId="3" applyFont="1" applyFill="1"/>
    <xf numFmtId="9" fontId="4" fillId="4" borderId="0" xfId="3" applyFont="1" applyFill="1"/>
    <xf numFmtId="164" fontId="3" fillId="4" borderId="0" xfId="1" applyNumberFormat="1" applyFont="1" applyFill="1" applyBorder="1"/>
    <xf numFmtId="0" fontId="3" fillId="2" borderId="0" xfId="0" applyFont="1" applyFill="1" applyAlignment="1">
      <alignment wrapText="1"/>
    </xf>
    <xf numFmtId="0" fontId="7" fillId="2" borderId="0" xfId="0" applyFont="1" applyFill="1" applyAlignment="1">
      <alignment wrapText="1"/>
    </xf>
    <xf numFmtId="0" fontId="0" fillId="0" borderId="0" xfId="0" applyAlignment="1">
      <alignment wrapText="1"/>
    </xf>
    <xf numFmtId="164" fontId="4" fillId="9" borderId="4" xfId="1" applyNumberFormat="1" applyFont="1" applyFill="1" applyBorder="1" applyAlignment="1">
      <alignment horizontal="center" wrapText="1"/>
    </xf>
    <xf numFmtId="164" fontId="4" fillId="9" borderId="5" xfId="1" applyNumberFormat="1" applyFont="1" applyFill="1" applyBorder="1" applyAlignment="1">
      <alignment horizontal="center" wrapText="1"/>
    </xf>
    <xf numFmtId="164" fontId="4" fillId="9" borderId="6" xfId="1" applyNumberFormat="1" applyFont="1" applyFill="1" applyBorder="1" applyAlignment="1">
      <alignment horizontal="center" wrapText="1"/>
    </xf>
    <xf numFmtId="164" fontId="4" fillId="10" borderId="5" xfId="1" applyNumberFormat="1" applyFont="1" applyFill="1" applyBorder="1" applyAlignment="1">
      <alignment horizontal="center" wrapText="1"/>
    </xf>
    <xf numFmtId="164" fontId="4" fillId="11" borderId="4" xfId="1" applyNumberFormat="1" applyFont="1" applyFill="1" applyBorder="1" applyAlignment="1">
      <alignment horizontal="center" wrapText="1"/>
    </xf>
    <xf numFmtId="164" fontId="4" fillId="11" borderId="5" xfId="1" applyNumberFormat="1" applyFont="1" applyFill="1" applyBorder="1" applyAlignment="1">
      <alignment horizontal="center" wrapText="1"/>
    </xf>
    <xf numFmtId="164" fontId="4" fillId="5" borderId="13" xfId="1" applyNumberFormat="1" applyFont="1" applyFill="1" applyBorder="1" applyAlignment="1">
      <alignment horizontal="center" vertical="center" wrapText="1"/>
    </xf>
    <xf numFmtId="164" fontId="4" fillId="5" borderId="1" xfId="1" applyNumberFormat="1" applyFont="1" applyFill="1" applyBorder="1" applyAlignment="1">
      <alignment horizontal="center" vertical="center" wrapText="1"/>
    </xf>
    <xf numFmtId="164" fontId="4" fillId="5" borderId="2" xfId="1" applyNumberFormat="1" applyFont="1" applyFill="1" applyBorder="1" applyAlignment="1">
      <alignment horizontal="center" vertical="center" wrapText="1"/>
    </xf>
    <xf numFmtId="164" fontId="4" fillId="4" borderId="12" xfId="1" applyNumberFormat="1" applyFont="1" applyFill="1" applyBorder="1" applyAlignment="1">
      <alignment horizontal="center" vertical="center" wrapText="1"/>
    </xf>
    <xf numFmtId="164" fontId="4" fillId="4" borderId="11" xfId="1" applyNumberFormat="1" applyFont="1" applyFill="1" applyBorder="1" applyAlignment="1">
      <alignment horizontal="center" vertical="center" wrapText="1"/>
    </xf>
    <xf numFmtId="165" fontId="4" fillId="4" borderId="0" xfId="2" applyNumberFormat="1" applyFont="1" applyFill="1" applyBorder="1" applyAlignment="1">
      <alignment horizontal="right" wrapText="1"/>
    </xf>
    <xf numFmtId="165" fontId="4" fillId="4" borderId="5" xfId="2" applyNumberFormat="1" applyFont="1" applyFill="1" applyBorder="1" applyAlignment="1">
      <alignment horizontal="right" wrapText="1"/>
    </xf>
    <xf numFmtId="164" fontId="4" fillId="6" borderId="4" xfId="1" applyNumberFormat="1" applyFont="1" applyFill="1" applyBorder="1" applyAlignment="1">
      <alignment horizontal="center" wrapText="1"/>
    </xf>
    <xf numFmtId="164" fontId="4" fillId="6" borderId="5" xfId="1" applyNumberFormat="1" applyFont="1" applyFill="1" applyBorder="1" applyAlignment="1">
      <alignment horizontal="center" wrapText="1"/>
    </xf>
    <xf numFmtId="164" fontId="4" fillId="6" borderId="6" xfId="1" applyNumberFormat="1" applyFont="1" applyFill="1" applyBorder="1" applyAlignment="1">
      <alignment horizontal="center" wrapText="1"/>
    </xf>
    <xf numFmtId="164" fontId="4" fillId="7" borderId="4" xfId="1" applyNumberFormat="1" applyFont="1" applyFill="1" applyBorder="1" applyAlignment="1">
      <alignment horizontal="center" wrapText="1"/>
    </xf>
    <xf numFmtId="164" fontId="4" fillId="7" borderId="5" xfId="1" applyNumberFormat="1" applyFont="1" applyFill="1" applyBorder="1" applyAlignment="1">
      <alignment horizontal="center" wrapText="1"/>
    </xf>
    <xf numFmtId="164" fontId="4" fillId="7" borderId="6" xfId="1" applyNumberFormat="1" applyFont="1" applyFill="1" applyBorder="1" applyAlignment="1">
      <alignment horizontal="center" wrapText="1"/>
    </xf>
    <xf numFmtId="164" fontId="4" fillId="8" borderId="5" xfId="1" applyNumberFormat="1" applyFont="1" applyFill="1" applyBorder="1" applyAlignment="1">
      <alignment horizontal="center" wrapText="1"/>
    </xf>
    <xf numFmtId="0" fontId="2" fillId="2" borderId="0" xfId="0" applyFont="1" applyFill="1" applyAlignment="1"/>
    <xf numFmtId="0" fontId="0" fillId="0" borderId="0" xfId="0" applyAlignment="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X169"/>
  <sheetViews>
    <sheetView tabSelected="1" workbookViewId="0">
      <pane xSplit="1" ySplit="5" topLeftCell="B6" activePane="bottomRight" state="frozen"/>
      <selection pane="topRight" activeCell="B1" sqref="B1"/>
      <selection pane="bottomLeft" activeCell="A6" sqref="A6"/>
      <selection pane="bottomRight" sqref="A1:X1"/>
    </sheetView>
  </sheetViews>
  <sheetFormatPr defaultRowHeight="15"/>
  <cols>
    <col min="1" max="1" width="37.42578125" customWidth="1"/>
    <col min="3" max="3" width="15.5703125" bestFit="1" customWidth="1"/>
    <col min="7" max="7" width="7.5703125" bestFit="1" customWidth="1"/>
    <col min="8" max="8" width="6.7109375" customWidth="1"/>
    <col min="9" max="9" width="8.7109375" customWidth="1"/>
    <col min="10" max="10" width="7.5703125" bestFit="1" customWidth="1"/>
    <col min="11" max="11" width="6.7109375" customWidth="1"/>
    <col min="12" max="12" width="7.7109375" customWidth="1"/>
    <col min="13" max="13" width="7.5703125" bestFit="1" customWidth="1"/>
    <col min="14" max="14" width="6.7109375" customWidth="1"/>
    <col min="15" max="15" width="7.7109375" customWidth="1"/>
    <col min="16" max="16" width="7.5703125" bestFit="1" customWidth="1"/>
    <col min="17" max="17" width="6.7109375" customWidth="1"/>
    <col min="18" max="18" width="8.5703125" bestFit="1" customWidth="1"/>
    <col min="19" max="19" width="7.5703125" bestFit="1" customWidth="1"/>
    <col min="20" max="20" width="6.7109375" customWidth="1"/>
    <col min="21" max="21" width="8.5703125" bestFit="1" customWidth="1"/>
    <col min="22" max="23" width="6.7109375" customWidth="1"/>
    <col min="24" max="24" width="8.5703125" bestFit="1" customWidth="1"/>
  </cols>
  <sheetData>
    <row r="1" spans="1:24" s="99" customFormat="1" ht="18.75">
      <c r="A1" s="132" t="s">
        <v>0</v>
      </c>
      <c r="B1" s="133"/>
      <c r="C1" s="133"/>
      <c r="D1" s="133"/>
      <c r="E1" s="133"/>
      <c r="F1" s="133"/>
      <c r="G1" s="133"/>
      <c r="H1" s="133"/>
      <c r="I1" s="133"/>
      <c r="J1" s="133"/>
      <c r="K1" s="133"/>
      <c r="L1" s="133"/>
      <c r="M1" s="133"/>
      <c r="N1" s="133"/>
      <c r="O1" s="133"/>
      <c r="P1" s="133"/>
      <c r="Q1" s="133"/>
      <c r="R1" s="133"/>
      <c r="S1" s="133"/>
      <c r="T1" s="133"/>
      <c r="U1" s="133"/>
      <c r="V1" s="133"/>
      <c r="W1" s="133"/>
      <c r="X1" s="133"/>
    </row>
    <row r="2" spans="1:24" ht="3.75" customHeight="1" thickBot="1">
      <c r="A2" s="1"/>
      <c r="B2" s="2"/>
      <c r="C2" s="3"/>
      <c r="D2" s="2"/>
      <c r="E2" s="2"/>
      <c r="G2" s="2"/>
      <c r="H2" s="4"/>
      <c r="I2" s="3"/>
      <c r="J2" s="2"/>
      <c r="K2" s="4"/>
      <c r="L2" s="3"/>
      <c r="M2" s="2"/>
      <c r="N2" s="4"/>
      <c r="O2" s="3"/>
      <c r="P2" s="2"/>
      <c r="Q2" s="4"/>
      <c r="R2" s="3"/>
      <c r="S2" s="2"/>
      <c r="T2" s="4"/>
      <c r="U2" s="3"/>
      <c r="V2" s="2"/>
      <c r="W2" s="4"/>
      <c r="X2" s="3"/>
    </row>
    <row r="3" spans="1:24" ht="15.75" customHeight="1" thickBot="1">
      <c r="A3" s="1"/>
      <c r="B3" s="121" t="s">
        <v>1</v>
      </c>
      <c r="C3" s="122"/>
      <c r="D3" s="122"/>
      <c r="E3" s="122"/>
      <c r="F3" s="118" t="s">
        <v>2</v>
      </c>
      <c r="G3" s="119"/>
      <c r="H3" s="119"/>
      <c r="I3" s="119"/>
      <c r="J3" s="119"/>
      <c r="K3" s="119"/>
      <c r="L3" s="119"/>
      <c r="M3" s="119"/>
      <c r="N3" s="119"/>
      <c r="O3" s="119"/>
      <c r="P3" s="119"/>
      <c r="Q3" s="119"/>
      <c r="R3" s="119"/>
      <c r="S3" s="119"/>
      <c r="T3" s="119"/>
      <c r="U3" s="119"/>
      <c r="V3" s="119"/>
      <c r="W3" s="119"/>
      <c r="X3" s="120"/>
    </row>
    <row r="4" spans="1:24" ht="28.5" customHeight="1">
      <c r="A4" s="5"/>
      <c r="B4" s="105"/>
      <c r="C4" s="123" t="s">
        <v>3</v>
      </c>
      <c r="D4" s="6"/>
      <c r="E4" s="6"/>
      <c r="F4" s="7"/>
      <c r="G4" s="125" t="s">
        <v>4</v>
      </c>
      <c r="H4" s="126"/>
      <c r="I4" s="127"/>
      <c r="J4" s="128" t="s">
        <v>5</v>
      </c>
      <c r="K4" s="129"/>
      <c r="L4" s="130"/>
      <c r="M4" s="131" t="s">
        <v>6</v>
      </c>
      <c r="N4" s="131"/>
      <c r="O4" s="131"/>
      <c r="P4" s="112" t="s">
        <v>7</v>
      </c>
      <c r="Q4" s="113"/>
      <c r="R4" s="114"/>
      <c r="S4" s="115" t="s">
        <v>8</v>
      </c>
      <c r="T4" s="115"/>
      <c r="U4" s="115"/>
      <c r="V4" s="116" t="s">
        <v>164</v>
      </c>
      <c r="W4" s="117"/>
      <c r="X4" s="117"/>
    </row>
    <row r="5" spans="1:24" ht="38.25" customHeight="1">
      <c r="A5" s="8" t="s">
        <v>9</v>
      </c>
      <c r="B5" s="9" t="s">
        <v>10</v>
      </c>
      <c r="C5" s="124"/>
      <c r="D5" s="10" t="s">
        <v>11</v>
      </c>
      <c r="E5" s="10" t="s">
        <v>145</v>
      </c>
      <c r="F5" s="11" t="s">
        <v>10</v>
      </c>
      <c r="G5" s="12" t="s">
        <v>10</v>
      </c>
      <c r="H5" s="13" t="s">
        <v>12</v>
      </c>
      <c r="I5" s="14" t="s">
        <v>13</v>
      </c>
      <c r="J5" s="15" t="s">
        <v>10</v>
      </c>
      <c r="K5" s="16" t="s">
        <v>12</v>
      </c>
      <c r="L5" s="17" t="s">
        <v>13</v>
      </c>
      <c r="M5" s="18" t="s">
        <v>10</v>
      </c>
      <c r="N5" s="19" t="s">
        <v>12</v>
      </c>
      <c r="O5" s="20" t="s">
        <v>13</v>
      </c>
      <c r="P5" s="21" t="s">
        <v>10</v>
      </c>
      <c r="Q5" s="22" t="s">
        <v>12</v>
      </c>
      <c r="R5" s="23" t="s">
        <v>13</v>
      </c>
      <c r="S5" s="24" t="s">
        <v>10</v>
      </c>
      <c r="T5" s="25" t="s">
        <v>12</v>
      </c>
      <c r="U5" s="26" t="s">
        <v>13</v>
      </c>
      <c r="V5" s="27" t="s">
        <v>10</v>
      </c>
      <c r="W5" s="28" t="s">
        <v>12</v>
      </c>
      <c r="X5" s="29" t="s">
        <v>13</v>
      </c>
    </row>
    <row r="6" spans="1:24" ht="10.5" customHeight="1">
      <c r="A6" s="5"/>
      <c r="B6" s="30"/>
      <c r="C6" s="31"/>
      <c r="D6" s="32"/>
      <c r="E6" s="32"/>
      <c r="F6" s="33"/>
      <c r="G6" s="34"/>
      <c r="H6" s="35"/>
      <c r="I6" s="36"/>
      <c r="J6" s="34"/>
      <c r="K6" s="35"/>
      <c r="L6" s="36"/>
      <c r="M6" s="37"/>
      <c r="N6" s="38"/>
      <c r="O6" s="39"/>
      <c r="P6" s="34"/>
      <c r="Q6" s="35"/>
      <c r="R6" s="36"/>
      <c r="S6" s="37"/>
      <c r="T6" s="38"/>
      <c r="U6" s="39"/>
      <c r="V6" s="34"/>
      <c r="W6" s="35"/>
      <c r="X6" s="40"/>
    </row>
    <row r="7" spans="1:24">
      <c r="A7" s="5" t="s">
        <v>14</v>
      </c>
      <c r="B7" s="41"/>
      <c r="C7" s="42"/>
      <c r="D7" s="43"/>
      <c r="E7" s="43"/>
      <c r="F7" s="44"/>
      <c r="G7" s="45"/>
      <c r="H7" s="46"/>
      <c r="I7" s="47"/>
      <c r="J7" s="45"/>
      <c r="K7" s="46"/>
      <c r="L7" s="47"/>
      <c r="M7" s="48"/>
      <c r="N7" s="49"/>
      <c r="O7" s="50"/>
      <c r="P7" s="45"/>
      <c r="Q7" s="46"/>
      <c r="R7" s="47"/>
      <c r="S7" s="48"/>
      <c r="T7" s="49"/>
      <c r="U7" s="50"/>
      <c r="V7" s="45"/>
      <c r="W7" s="46"/>
      <c r="X7" s="51"/>
    </row>
    <row r="8" spans="1:24">
      <c r="A8" s="52" t="s">
        <v>15</v>
      </c>
      <c r="B8" s="53">
        <v>2346</v>
      </c>
      <c r="C8" s="54">
        <v>4113748</v>
      </c>
      <c r="D8" s="55">
        <v>363</v>
      </c>
      <c r="E8" s="106">
        <f>SUM(D8/B8)</f>
        <v>0.15473145780051151</v>
      </c>
      <c r="F8" s="56">
        <v>238</v>
      </c>
      <c r="G8" s="57">
        <v>191</v>
      </c>
      <c r="H8" s="58">
        <v>80</v>
      </c>
      <c r="I8" s="59">
        <v>6230</v>
      </c>
      <c r="J8" s="57">
        <v>86</v>
      </c>
      <c r="K8" s="58">
        <v>36</v>
      </c>
      <c r="L8" s="59">
        <v>2889</v>
      </c>
      <c r="M8" s="2">
        <v>85</v>
      </c>
      <c r="N8" s="4">
        <v>36</v>
      </c>
      <c r="O8" s="3">
        <v>3059</v>
      </c>
      <c r="P8" s="57">
        <v>190</v>
      </c>
      <c r="Q8" s="58">
        <v>80</v>
      </c>
      <c r="R8" s="59">
        <v>3241</v>
      </c>
      <c r="S8" s="2">
        <v>150</v>
      </c>
      <c r="T8" s="4">
        <v>63</v>
      </c>
      <c r="U8" s="3">
        <v>5882</v>
      </c>
      <c r="V8" s="57">
        <v>70</v>
      </c>
      <c r="W8" s="58">
        <v>29</v>
      </c>
      <c r="X8" s="60">
        <v>5266</v>
      </c>
    </row>
    <row r="9" spans="1:24">
      <c r="A9" s="52" t="s">
        <v>16</v>
      </c>
      <c r="B9" s="53">
        <v>10064</v>
      </c>
      <c r="C9" s="54">
        <v>23654402</v>
      </c>
      <c r="D9" s="55">
        <v>1728</v>
      </c>
      <c r="E9" s="106">
        <f t="shared" ref="E9:E11" si="0">SUM(D9/B9)</f>
        <v>0.17170111287758347</v>
      </c>
      <c r="F9" s="56">
        <v>2229</v>
      </c>
      <c r="G9" s="57">
        <v>1406</v>
      </c>
      <c r="H9" s="58">
        <v>63</v>
      </c>
      <c r="I9" s="59">
        <v>4257</v>
      </c>
      <c r="J9" s="57">
        <v>375</v>
      </c>
      <c r="K9" s="58">
        <v>17</v>
      </c>
      <c r="L9" s="59">
        <v>2677</v>
      </c>
      <c r="M9" s="2">
        <v>607</v>
      </c>
      <c r="N9" s="4">
        <v>27</v>
      </c>
      <c r="O9" s="3">
        <v>3351</v>
      </c>
      <c r="P9" s="57">
        <v>1204</v>
      </c>
      <c r="Q9" s="58">
        <v>54</v>
      </c>
      <c r="R9" s="59">
        <v>2147</v>
      </c>
      <c r="S9" s="2">
        <v>1290</v>
      </c>
      <c r="T9" s="4">
        <v>58</v>
      </c>
      <c r="U9" s="3">
        <v>7598</v>
      </c>
      <c r="V9" s="57">
        <v>799</v>
      </c>
      <c r="W9" s="58">
        <v>36</v>
      </c>
      <c r="X9" s="60">
        <v>6694</v>
      </c>
    </row>
    <row r="10" spans="1:24">
      <c r="A10" s="52" t="s">
        <v>17</v>
      </c>
      <c r="B10" s="53">
        <v>1686</v>
      </c>
      <c r="C10" s="54">
        <v>6839024</v>
      </c>
      <c r="D10" s="55">
        <v>433</v>
      </c>
      <c r="E10" s="106">
        <f t="shared" si="0"/>
        <v>0.2568208778173191</v>
      </c>
      <c r="F10" s="56">
        <v>359</v>
      </c>
      <c r="G10" s="57">
        <v>277</v>
      </c>
      <c r="H10" s="58">
        <v>77</v>
      </c>
      <c r="I10" s="59">
        <v>6062</v>
      </c>
      <c r="J10" s="57">
        <v>98</v>
      </c>
      <c r="K10" s="58">
        <v>27</v>
      </c>
      <c r="L10" s="59">
        <v>2884</v>
      </c>
      <c r="M10" s="2">
        <v>132</v>
      </c>
      <c r="N10" s="4">
        <v>37</v>
      </c>
      <c r="O10" s="3">
        <v>3369</v>
      </c>
      <c r="P10" s="57">
        <v>258</v>
      </c>
      <c r="Q10" s="58">
        <v>72</v>
      </c>
      <c r="R10" s="59">
        <v>2859</v>
      </c>
      <c r="S10" s="2">
        <v>223</v>
      </c>
      <c r="T10" s="4">
        <v>62</v>
      </c>
      <c r="U10" s="3">
        <v>5791</v>
      </c>
      <c r="V10" s="57">
        <v>55</v>
      </c>
      <c r="W10" s="58">
        <v>15</v>
      </c>
      <c r="X10" s="60">
        <v>7470</v>
      </c>
    </row>
    <row r="11" spans="1:24">
      <c r="A11" s="52" t="s">
        <v>18</v>
      </c>
      <c r="B11" s="53">
        <v>32294</v>
      </c>
      <c r="C11" s="54">
        <v>92621103</v>
      </c>
      <c r="D11" s="55">
        <v>5625</v>
      </c>
      <c r="E11" s="106">
        <f t="shared" si="0"/>
        <v>0.17418096240787762</v>
      </c>
      <c r="F11" s="56">
        <v>5266</v>
      </c>
      <c r="G11" s="57">
        <v>3662</v>
      </c>
      <c r="H11" s="58">
        <v>70</v>
      </c>
      <c r="I11" s="59">
        <v>4829</v>
      </c>
      <c r="J11" s="57">
        <v>1017</v>
      </c>
      <c r="K11" s="58">
        <v>19</v>
      </c>
      <c r="L11" s="59">
        <v>2989</v>
      </c>
      <c r="M11" s="2">
        <v>1366</v>
      </c>
      <c r="N11" s="4">
        <v>26</v>
      </c>
      <c r="O11" s="3">
        <v>3732</v>
      </c>
      <c r="P11" s="57">
        <v>3146</v>
      </c>
      <c r="Q11" s="58">
        <v>60</v>
      </c>
      <c r="R11" s="59">
        <v>2628</v>
      </c>
      <c r="S11" s="2">
        <v>2520</v>
      </c>
      <c r="T11" s="4">
        <v>48</v>
      </c>
      <c r="U11" s="3">
        <v>7223</v>
      </c>
      <c r="V11" s="57">
        <v>1347</v>
      </c>
      <c r="W11" s="58">
        <v>26</v>
      </c>
      <c r="X11" s="60">
        <v>6776</v>
      </c>
    </row>
    <row r="12" spans="1:24">
      <c r="A12" s="61" t="s">
        <v>19</v>
      </c>
      <c r="B12" s="62">
        <f>SUM(B8:B11)</f>
        <v>46390</v>
      </c>
      <c r="C12" s="63">
        <f>SUM(C8:C11)</f>
        <v>127228277</v>
      </c>
      <c r="D12" s="64">
        <f>SUM(D8:D11)</f>
        <v>8149</v>
      </c>
      <c r="E12" s="107">
        <f>SUM(D12/B12)</f>
        <v>0.17566285837464971</v>
      </c>
      <c r="F12" s="65">
        <f>SUM(F8:F11)</f>
        <v>8092</v>
      </c>
      <c r="G12" s="66">
        <f>SUM(G8:G11)</f>
        <v>5536</v>
      </c>
      <c r="H12" s="67">
        <f>SUMPRODUCT(G8:G11,H8:H11)/SUM(G8:G11)</f>
        <v>68.917449421965316</v>
      </c>
      <c r="I12" s="68">
        <f>SUMPRODUCT(H8:H11,I8:I11)/SUM(H8:H11)</f>
        <v>5418.6034482758623</v>
      </c>
      <c r="J12" s="66">
        <f>SUM(J8:J11)</f>
        <v>1576</v>
      </c>
      <c r="K12" s="69">
        <f>SUMPRODUCT(J8:J11,K8:K11)/SUM(J8:J11)</f>
        <v>19.949238578680202</v>
      </c>
      <c r="L12" s="68">
        <f>SUMPRODUCT(K8:K11,L8:L11)/SUM(K8:K11)</f>
        <v>2870.4242424242425</v>
      </c>
      <c r="M12" s="70">
        <f>SUM(M8:M11)</f>
        <v>2190</v>
      </c>
      <c r="N12" s="71">
        <f>SUMPRODUCT(M8:M11,N8:N11)/SUM(M8:M11)</f>
        <v>27.328310502283106</v>
      </c>
      <c r="O12" s="72">
        <f>SUMPRODUCT(N8:N11,O8:O11)/SUM(N8:N11)</f>
        <v>3351.4761904761904</v>
      </c>
      <c r="P12" s="66">
        <f>SUM(P8:P11)</f>
        <v>4798</v>
      </c>
      <c r="Q12" s="69">
        <f>SUMPRODUCT(P8:P11,Q8:Q11)/SUM(P8:P11)</f>
        <v>59.931638182576073</v>
      </c>
      <c r="R12" s="68">
        <f>SUMPRODUCT(Q8:Q11,R8:R11)/SUM(Q8:Q11)</f>
        <v>2777.2406015037595</v>
      </c>
      <c r="S12" s="70">
        <f>SUM(S8:S11)</f>
        <v>4183</v>
      </c>
      <c r="T12" s="71">
        <f>SUMPRODUCT(S8:S11,T8:T11)/SUM(S8:S11)</f>
        <v>52.368156825245038</v>
      </c>
      <c r="U12" s="72">
        <f>SUMPRODUCT(T8:T11,U8:U11)/SUM(T8:T11)</f>
        <v>6567.0822510822509</v>
      </c>
      <c r="V12" s="66">
        <f>SUM(V8:V11)</f>
        <v>2271</v>
      </c>
      <c r="W12" s="69">
        <f>SUMPRODUCT(V8:V11,W8:W11)/SUM(V8:V11)</f>
        <v>29.344341699691764</v>
      </c>
      <c r="X12" s="73">
        <f>SUMPRODUCT(W8:W11,X8:X11)/SUM(W8:W11)</f>
        <v>6433.2452830188677</v>
      </c>
    </row>
    <row r="13" spans="1:24">
      <c r="A13" s="52"/>
      <c r="B13" s="53"/>
      <c r="C13" s="54"/>
      <c r="D13" s="55"/>
      <c r="E13" s="55"/>
      <c r="F13" s="56"/>
      <c r="G13" s="57"/>
      <c r="H13" s="58"/>
      <c r="I13" s="59"/>
      <c r="J13" s="57"/>
      <c r="K13" s="58"/>
      <c r="L13" s="59"/>
      <c r="M13" s="2"/>
      <c r="N13" s="4"/>
      <c r="O13" s="3"/>
      <c r="P13" s="57"/>
      <c r="Q13" s="58"/>
      <c r="R13" s="59"/>
      <c r="S13" s="2"/>
      <c r="T13" s="4"/>
      <c r="U13" s="3"/>
      <c r="V13" s="57"/>
      <c r="W13" s="58"/>
      <c r="X13" s="60"/>
    </row>
    <row r="14" spans="1:24">
      <c r="A14" s="61" t="s">
        <v>20</v>
      </c>
      <c r="B14" s="53"/>
      <c r="C14" s="54"/>
      <c r="D14" s="55"/>
      <c r="E14" s="55"/>
      <c r="F14" s="56"/>
      <c r="G14" s="57"/>
      <c r="H14" s="58"/>
      <c r="I14" s="59"/>
      <c r="J14" s="57"/>
      <c r="K14" s="58"/>
      <c r="L14" s="59"/>
      <c r="M14" s="2"/>
      <c r="N14" s="4"/>
      <c r="O14" s="3"/>
      <c r="P14" s="57"/>
      <c r="Q14" s="58"/>
      <c r="R14" s="59"/>
      <c r="S14" s="2"/>
      <c r="T14" s="4"/>
      <c r="U14" s="3"/>
      <c r="V14" s="57"/>
      <c r="W14" s="58"/>
      <c r="X14" s="60"/>
    </row>
    <row r="15" spans="1:24">
      <c r="A15" s="52" t="s">
        <v>21</v>
      </c>
      <c r="B15" s="53">
        <v>4363</v>
      </c>
      <c r="C15" s="54">
        <v>3353510</v>
      </c>
      <c r="D15" s="55">
        <v>1305</v>
      </c>
      <c r="E15" s="106">
        <f t="shared" ref="E15:E22" si="1">SUM(D15/B15)</f>
        <v>0.29910611964244788</v>
      </c>
      <c r="F15" s="56">
        <v>736</v>
      </c>
      <c r="G15" s="57">
        <v>531</v>
      </c>
      <c r="H15" s="58">
        <v>72</v>
      </c>
      <c r="I15" s="59">
        <v>5060</v>
      </c>
      <c r="J15" s="57">
        <v>220</v>
      </c>
      <c r="K15" s="58">
        <v>30</v>
      </c>
      <c r="L15" s="59">
        <v>2923</v>
      </c>
      <c r="M15" s="2">
        <v>322</v>
      </c>
      <c r="N15" s="4">
        <v>44</v>
      </c>
      <c r="O15" s="3">
        <v>2977</v>
      </c>
      <c r="P15" s="57">
        <v>235</v>
      </c>
      <c r="Q15" s="58">
        <v>32</v>
      </c>
      <c r="R15" s="59">
        <v>2583</v>
      </c>
      <c r="S15" s="2">
        <v>495</v>
      </c>
      <c r="T15" s="4">
        <v>67</v>
      </c>
      <c r="U15" s="3">
        <v>6430</v>
      </c>
      <c r="V15" s="57">
        <v>179</v>
      </c>
      <c r="W15" s="58">
        <v>24</v>
      </c>
      <c r="X15" s="60">
        <v>6983</v>
      </c>
    </row>
    <row r="16" spans="1:24">
      <c r="A16" s="52" t="s">
        <v>22</v>
      </c>
      <c r="B16" s="53">
        <v>6335</v>
      </c>
      <c r="C16" s="54">
        <v>6839006</v>
      </c>
      <c r="D16" s="55">
        <v>1773</v>
      </c>
      <c r="E16" s="106">
        <f t="shared" si="1"/>
        <v>0.27987371744277822</v>
      </c>
      <c r="F16" s="56">
        <v>56</v>
      </c>
      <c r="G16" s="57">
        <v>39</v>
      </c>
      <c r="H16" s="58">
        <v>70</v>
      </c>
      <c r="I16" s="59">
        <v>4705</v>
      </c>
      <c r="J16" s="57">
        <v>25</v>
      </c>
      <c r="K16" s="58">
        <v>45</v>
      </c>
      <c r="L16" s="59">
        <v>3792</v>
      </c>
      <c r="M16" s="2">
        <v>34</v>
      </c>
      <c r="N16" s="4">
        <v>61</v>
      </c>
      <c r="O16" s="3">
        <v>1336</v>
      </c>
      <c r="P16" s="57">
        <v>9</v>
      </c>
      <c r="Q16" s="58">
        <v>16</v>
      </c>
      <c r="R16" s="59">
        <v>3168</v>
      </c>
      <c r="S16" s="2">
        <v>21</v>
      </c>
      <c r="T16" s="4">
        <v>38</v>
      </c>
      <c r="U16" s="3">
        <v>4781</v>
      </c>
      <c r="V16" s="57"/>
      <c r="W16" s="58"/>
      <c r="X16" s="60"/>
    </row>
    <row r="17" spans="1:24">
      <c r="A17" s="52" t="s">
        <v>23</v>
      </c>
      <c r="B17" s="53">
        <v>12816</v>
      </c>
      <c r="C17" s="54">
        <v>20591037</v>
      </c>
      <c r="D17" s="55">
        <v>2788</v>
      </c>
      <c r="E17" s="106">
        <f t="shared" si="1"/>
        <v>0.21754057428214732</v>
      </c>
      <c r="F17" s="56">
        <v>2345</v>
      </c>
      <c r="G17" s="57">
        <v>905</v>
      </c>
      <c r="H17" s="58">
        <v>39</v>
      </c>
      <c r="I17" s="59">
        <v>4319</v>
      </c>
      <c r="J17" s="57">
        <v>505</v>
      </c>
      <c r="K17" s="58">
        <v>22</v>
      </c>
      <c r="L17" s="59">
        <v>2723</v>
      </c>
      <c r="M17" s="2">
        <v>694</v>
      </c>
      <c r="N17" s="4">
        <v>30</v>
      </c>
      <c r="O17" s="3">
        <v>2109</v>
      </c>
      <c r="P17" s="57">
        <v>173</v>
      </c>
      <c r="Q17" s="58">
        <v>7</v>
      </c>
      <c r="R17" s="59">
        <v>3340</v>
      </c>
      <c r="S17" s="2">
        <v>1520</v>
      </c>
      <c r="T17" s="4">
        <v>65</v>
      </c>
      <c r="U17" s="3">
        <v>6025</v>
      </c>
      <c r="V17" s="57">
        <v>555</v>
      </c>
      <c r="W17" s="58">
        <v>24</v>
      </c>
      <c r="X17" s="60">
        <v>6972</v>
      </c>
    </row>
    <row r="18" spans="1:24">
      <c r="A18" s="52" t="s">
        <v>24</v>
      </c>
      <c r="B18" s="53">
        <v>7494</v>
      </c>
      <c r="C18" s="54">
        <v>11994158</v>
      </c>
      <c r="D18" s="55">
        <v>1832</v>
      </c>
      <c r="E18" s="106">
        <f t="shared" si="1"/>
        <v>0.24446223645583134</v>
      </c>
      <c r="F18" s="56">
        <v>1185</v>
      </c>
      <c r="G18" s="57">
        <v>708</v>
      </c>
      <c r="H18" s="58">
        <v>60</v>
      </c>
      <c r="I18" s="59">
        <v>2774</v>
      </c>
      <c r="J18" s="57">
        <v>319</v>
      </c>
      <c r="K18" s="58">
        <v>27</v>
      </c>
      <c r="L18" s="59">
        <v>2644</v>
      </c>
      <c r="M18" s="2">
        <v>358</v>
      </c>
      <c r="N18" s="4">
        <v>30</v>
      </c>
      <c r="O18" s="3">
        <v>1946</v>
      </c>
      <c r="P18" s="57">
        <v>363</v>
      </c>
      <c r="Q18" s="58">
        <v>31</v>
      </c>
      <c r="R18" s="59">
        <v>1109</v>
      </c>
      <c r="S18" s="2">
        <v>605</v>
      </c>
      <c r="T18" s="4">
        <v>51</v>
      </c>
      <c r="U18" s="3">
        <v>4947</v>
      </c>
      <c r="V18" s="57">
        <v>283</v>
      </c>
      <c r="W18" s="58">
        <v>24</v>
      </c>
      <c r="X18" s="60">
        <v>7594</v>
      </c>
    </row>
    <row r="19" spans="1:24">
      <c r="A19" s="52" t="s">
        <v>25</v>
      </c>
      <c r="B19" s="53">
        <v>16940</v>
      </c>
      <c r="C19" s="54">
        <v>22508326</v>
      </c>
      <c r="D19" s="55">
        <v>3306</v>
      </c>
      <c r="E19" s="106">
        <f t="shared" si="1"/>
        <v>0.19515938606847696</v>
      </c>
      <c r="F19" s="56">
        <v>2270</v>
      </c>
      <c r="G19" s="57">
        <v>1078</v>
      </c>
      <c r="H19" s="58">
        <v>47</v>
      </c>
      <c r="I19" s="59">
        <v>4068</v>
      </c>
      <c r="J19" s="57">
        <v>521</v>
      </c>
      <c r="K19" s="58">
        <v>23</v>
      </c>
      <c r="L19" s="59">
        <v>2617</v>
      </c>
      <c r="M19" s="2">
        <v>700</v>
      </c>
      <c r="N19" s="4">
        <v>31</v>
      </c>
      <c r="O19" s="3">
        <v>2006</v>
      </c>
      <c r="P19" s="57">
        <v>484</v>
      </c>
      <c r="Q19" s="58">
        <v>21</v>
      </c>
      <c r="R19" s="59">
        <v>2517</v>
      </c>
      <c r="S19" s="2">
        <v>1354</v>
      </c>
      <c r="T19" s="4">
        <v>60</v>
      </c>
      <c r="U19" s="3">
        <v>6572</v>
      </c>
      <c r="V19" s="57">
        <v>714</v>
      </c>
      <c r="W19" s="58">
        <v>31</v>
      </c>
      <c r="X19" s="60">
        <v>6109</v>
      </c>
    </row>
    <row r="20" spans="1:24">
      <c r="A20" s="52" t="s">
        <v>26</v>
      </c>
      <c r="B20" s="53">
        <v>6351</v>
      </c>
      <c r="C20" s="54">
        <v>7293916</v>
      </c>
      <c r="D20" s="55">
        <v>893</v>
      </c>
      <c r="E20" s="106">
        <f t="shared" si="1"/>
        <v>0.14060777830262949</v>
      </c>
      <c r="F20" s="56">
        <v>502</v>
      </c>
      <c r="G20" s="57">
        <v>378</v>
      </c>
      <c r="H20" s="58">
        <v>75</v>
      </c>
      <c r="I20" s="59">
        <v>3448</v>
      </c>
      <c r="J20" s="57">
        <v>147</v>
      </c>
      <c r="K20" s="58">
        <v>29</v>
      </c>
      <c r="L20" s="59">
        <v>2832</v>
      </c>
      <c r="M20" s="2">
        <v>175</v>
      </c>
      <c r="N20" s="4">
        <v>35</v>
      </c>
      <c r="O20" s="3">
        <v>2424</v>
      </c>
      <c r="P20" s="57">
        <v>273</v>
      </c>
      <c r="Q20" s="58">
        <v>54</v>
      </c>
      <c r="R20" s="59">
        <v>1443</v>
      </c>
      <c r="S20" s="2">
        <v>310</v>
      </c>
      <c r="T20" s="4">
        <v>62</v>
      </c>
      <c r="U20" s="3">
        <v>5890</v>
      </c>
      <c r="V20" s="57">
        <v>75</v>
      </c>
      <c r="W20" s="58">
        <v>15</v>
      </c>
      <c r="X20" s="60">
        <v>5683</v>
      </c>
    </row>
    <row r="21" spans="1:24">
      <c r="A21" s="52" t="s">
        <v>27</v>
      </c>
      <c r="B21" s="53">
        <v>8347</v>
      </c>
      <c r="C21" s="54">
        <v>11736950</v>
      </c>
      <c r="D21" s="55">
        <v>1568</v>
      </c>
      <c r="E21" s="106">
        <f t="shared" si="1"/>
        <v>0.18785192284653168</v>
      </c>
      <c r="F21" s="56">
        <v>1718</v>
      </c>
      <c r="G21" s="57">
        <v>895</v>
      </c>
      <c r="H21" s="58">
        <v>52</v>
      </c>
      <c r="I21" s="59">
        <v>2984</v>
      </c>
      <c r="J21" s="57">
        <v>300</v>
      </c>
      <c r="K21" s="58">
        <v>17</v>
      </c>
      <c r="L21" s="59">
        <v>2653</v>
      </c>
      <c r="M21" s="2">
        <v>607</v>
      </c>
      <c r="N21" s="4">
        <v>35</v>
      </c>
      <c r="O21" s="3">
        <v>1456</v>
      </c>
      <c r="P21" s="57">
        <v>250</v>
      </c>
      <c r="Q21" s="58">
        <v>15</v>
      </c>
      <c r="R21" s="59">
        <v>2896</v>
      </c>
      <c r="S21" s="2">
        <v>1118</v>
      </c>
      <c r="T21" s="4">
        <v>65</v>
      </c>
      <c r="U21" s="3">
        <v>6263</v>
      </c>
      <c r="V21" s="57">
        <v>409</v>
      </c>
      <c r="W21" s="58">
        <v>24</v>
      </c>
      <c r="X21" s="60">
        <v>7459</v>
      </c>
    </row>
    <row r="22" spans="1:24">
      <c r="A22" s="61" t="s">
        <v>28</v>
      </c>
      <c r="B22" s="62">
        <f>SUM(B15:B21)</f>
        <v>62646</v>
      </c>
      <c r="C22" s="64">
        <f>SUM(C15:C21)</f>
        <v>84316903</v>
      </c>
      <c r="D22" s="64">
        <f>SUM(D15:D21)</f>
        <v>13465</v>
      </c>
      <c r="E22" s="107">
        <f t="shared" si="1"/>
        <v>0.21493790505379434</v>
      </c>
      <c r="F22" s="65">
        <f>SUM(F15:F21)</f>
        <v>8812</v>
      </c>
      <c r="G22" s="66">
        <f>SUM(G15:G21)</f>
        <v>4534</v>
      </c>
      <c r="H22" s="67">
        <f>SUMPRODUCT(G15:G21,H15:H21)/SUM(G15:G21)</f>
        <v>53.880238200264664</v>
      </c>
      <c r="I22" s="68">
        <f>SUMPRODUCT(H15:H21,I15:I21)/SUM(H15:H21)</f>
        <v>3936.1807228915663</v>
      </c>
      <c r="J22" s="66">
        <f>SUM(J15:J21)</f>
        <v>2037</v>
      </c>
      <c r="K22" s="67">
        <f>SUMPRODUCT(J15:J21,K15:K21)/SUM(J15:J21)</f>
        <v>23.953853706431026</v>
      </c>
      <c r="L22" s="68">
        <f>SUMPRODUCT(K15:K21,L15:L21)/SUM(K15:K21)</f>
        <v>2989.8652849740934</v>
      </c>
      <c r="M22" s="70">
        <f>SUM(M15:M21)</f>
        <v>2890</v>
      </c>
      <c r="N22" s="74">
        <f>SUMPRODUCT(M15:M21,N15:N21)/SUM(M15:M21)</f>
        <v>33.519723183391001</v>
      </c>
      <c r="O22" s="72">
        <f>SUMPRODUCT(N15:N21,O15:O21)/SUM(N15:N21)</f>
        <v>2000.4511278195489</v>
      </c>
      <c r="P22" s="66">
        <f>SUM(P15:P21)</f>
        <v>1787</v>
      </c>
      <c r="Q22" s="67">
        <f>SUMPRODUCT(P15:P21,Q15:Q21)/SUM(P15:P21)</f>
        <v>27.299384443200896</v>
      </c>
      <c r="R22" s="68">
        <f>SUMPRODUCT(Q15:Q21,R15:R21)/SUM(Q15:Q21)</f>
        <v>2075.693181818182</v>
      </c>
      <c r="S22" s="70">
        <f>SUM(S15:S21)</f>
        <v>5423</v>
      </c>
      <c r="T22" s="74">
        <f>SUMPRODUCT(S15:S21,T15:T21)/SUM(S15:S21)</f>
        <v>62.096256684491976</v>
      </c>
      <c r="U22" s="72">
        <f>SUMPRODUCT(T15:T21,U15:U21)/SUM(T15:T21)</f>
        <v>5938.7377450980393</v>
      </c>
      <c r="V22" s="66">
        <f>SUM(V15:V21)</f>
        <v>2215</v>
      </c>
      <c r="W22" s="67">
        <f>SUMPRODUCT(V15:V21,W15:W21)/SUM(V15:V21)</f>
        <v>25.951693002257336</v>
      </c>
      <c r="X22" s="73">
        <f>SUMPRODUCT(W15:W21,X15:X21)/SUM(W15:W21)</f>
        <v>6836.7323943661968</v>
      </c>
    </row>
    <row r="23" spans="1:24">
      <c r="A23" s="61"/>
      <c r="B23" s="62"/>
      <c r="C23" s="64"/>
      <c r="D23" s="64"/>
      <c r="E23" s="64"/>
      <c r="F23" s="65"/>
      <c r="G23" s="66"/>
      <c r="H23" s="67"/>
      <c r="I23" s="68"/>
      <c r="J23" s="66"/>
      <c r="K23" s="67"/>
      <c r="L23" s="68"/>
      <c r="M23" s="70"/>
      <c r="N23" s="74"/>
      <c r="O23" s="72"/>
      <c r="P23" s="66"/>
      <c r="Q23" s="67"/>
      <c r="R23" s="68"/>
      <c r="S23" s="70"/>
      <c r="T23" s="74"/>
      <c r="U23" s="72"/>
      <c r="V23" s="66"/>
      <c r="W23" s="67"/>
      <c r="X23" s="73"/>
    </row>
    <row r="24" spans="1:24">
      <c r="A24" s="61" t="s">
        <v>29</v>
      </c>
      <c r="B24" s="53"/>
      <c r="C24" s="54"/>
      <c r="D24" s="55"/>
      <c r="E24" s="55"/>
      <c r="F24" s="56"/>
      <c r="G24" s="57"/>
      <c r="H24" s="58"/>
      <c r="I24" s="59"/>
      <c r="J24" s="57"/>
      <c r="K24" s="58"/>
      <c r="L24" s="59"/>
      <c r="M24" s="2"/>
      <c r="N24" s="4"/>
      <c r="O24" s="3"/>
      <c r="P24" s="57"/>
      <c r="Q24" s="58"/>
      <c r="R24" s="59"/>
      <c r="S24" s="2"/>
      <c r="T24" s="4"/>
      <c r="U24" s="3"/>
      <c r="V24" s="57"/>
      <c r="W24" s="58"/>
      <c r="X24" s="60"/>
    </row>
    <row r="25" spans="1:24">
      <c r="A25" s="52" t="s">
        <v>152</v>
      </c>
      <c r="B25" s="53">
        <v>2249</v>
      </c>
      <c r="C25" s="54">
        <v>4053947</v>
      </c>
      <c r="D25" s="55">
        <v>674</v>
      </c>
      <c r="E25" s="106">
        <f t="shared" ref="E25:E55" si="2">SUM(D25/B25)</f>
        <v>0.29968875055580257</v>
      </c>
      <c r="F25" s="56">
        <v>553</v>
      </c>
      <c r="G25" s="57">
        <v>332</v>
      </c>
      <c r="H25" s="58">
        <v>60</v>
      </c>
      <c r="I25" s="59">
        <v>3398</v>
      </c>
      <c r="J25" s="57">
        <v>205</v>
      </c>
      <c r="K25" s="58">
        <v>37</v>
      </c>
      <c r="L25" s="59">
        <v>2535</v>
      </c>
      <c r="M25" s="2">
        <v>280</v>
      </c>
      <c r="N25" s="4">
        <v>51</v>
      </c>
      <c r="O25" s="3">
        <v>1552</v>
      </c>
      <c r="P25" s="57">
        <v>92</v>
      </c>
      <c r="Q25" s="58">
        <v>17</v>
      </c>
      <c r="R25" s="59">
        <v>680</v>
      </c>
      <c r="S25" s="2">
        <v>309</v>
      </c>
      <c r="T25" s="4">
        <v>56</v>
      </c>
      <c r="U25" s="3">
        <v>5279</v>
      </c>
      <c r="V25" s="57">
        <v>102</v>
      </c>
      <c r="W25" s="58">
        <v>18</v>
      </c>
      <c r="X25" s="60">
        <v>6219</v>
      </c>
    </row>
    <row r="26" spans="1:24">
      <c r="A26" s="52" t="s">
        <v>153</v>
      </c>
      <c r="B26" s="53">
        <v>2141</v>
      </c>
      <c r="C26" s="54">
        <v>2674223</v>
      </c>
      <c r="D26" s="55">
        <v>604</v>
      </c>
      <c r="E26" s="106">
        <f t="shared" si="2"/>
        <v>0.2821111630079402</v>
      </c>
      <c r="F26" s="56">
        <v>253</v>
      </c>
      <c r="G26" s="57">
        <v>122</v>
      </c>
      <c r="H26" s="58">
        <v>48</v>
      </c>
      <c r="I26" s="59">
        <v>3157</v>
      </c>
      <c r="J26" s="57">
        <v>63</v>
      </c>
      <c r="K26" s="58">
        <v>25</v>
      </c>
      <c r="L26" s="59">
        <v>2787</v>
      </c>
      <c r="M26" s="2">
        <v>111</v>
      </c>
      <c r="N26" s="4">
        <v>44</v>
      </c>
      <c r="O26" s="3">
        <v>1707</v>
      </c>
      <c r="P26" s="57">
        <v>18</v>
      </c>
      <c r="Q26" s="58">
        <v>7</v>
      </c>
      <c r="R26" s="59">
        <v>725</v>
      </c>
      <c r="S26" s="2">
        <v>130</v>
      </c>
      <c r="T26" s="4">
        <v>51</v>
      </c>
      <c r="U26" s="3">
        <v>4257</v>
      </c>
      <c r="V26" s="57">
        <v>10</v>
      </c>
      <c r="W26" s="58">
        <v>4</v>
      </c>
      <c r="X26" s="60">
        <v>3731</v>
      </c>
    </row>
    <row r="27" spans="1:24">
      <c r="A27" s="52" t="s">
        <v>30</v>
      </c>
      <c r="B27" s="53">
        <v>7860</v>
      </c>
      <c r="C27" s="54">
        <v>8364002</v>
      </c>
      <c r="D27" s="55">
        <v>1805</v>
      </c>
      <c r="E27" s="106">
        <f t="shared" si="2"/>
        <v>0.2296437659033079</v>
      </c>
      <c r="F27" s="56">
        <v>1198</v>
      </c>
      <c r="G27" s="57">
        <v>406</v>
      </c>
      <c r="H27" s="58">
        <v>34</v>
      </c>
      <c r="I27" s="59">
        <v>2956</v>
      </c>
      <c r="J27" s="57">
        <v>266</v>
      </c>
      <c r="K27" s="58">
        <v>22</v>
      </c>
      <c r="L27" s="59">
        <v>2785</v>
      </c>
      <c r="M27" s="2">
        <v>314</v>
      </c>
      <c r="N27" s="4">
        <v>26</v>
      </c>
      <c r="O27" s="3">
        <v>963</v>
      </c>
      <c r="P27" s="57">
        <v>60</v>
      </c>
      <c r="Q27" s="58">
        <v>5</v>
      </c>
      <c r="R27" s="59">
        <v>1276</v>
      </c>
      <c r="S27" s="2">
        <v>515</v>
      </c>
      <c r="T27" s="4">
        <v>43</v>
      </c>
      <c r="U27" s="3">
        <v>3713</v>
      </c>
      <c r="V27" s="57">
        <v>44</v>
      </c>
      <c r="W27" s="58">
        <v>4</v>
      </c>
      <c r="X27" s="60">
        <v>5387</v>
      </c>
    </row>
    <row r="28" spans="1:24">
      <c r="A28" s="52" t="s">
        <v>31</v>
      </c>
      <c r="B28" s="53">
        <v>3343</v>
      </c>
      <c r="C28" s="54">
        <v>6798672</v>
      </c>
      <c r="D28" s="55">
        <v>1220</v>
      </c>
      <c r="E28" s="106">
        <f t="shared" si="2"/>
        <v>0.36494166915943765</v>
      </c>
      <c r="F28" s="56">
        <v>662</v>
      </c>
      <c r="G28" s="57">
        <v>449</v>
      </c>
      <c r="H28" s="58">
        <v>68</v>
      </c>
      <c r="I28" s="59">
        <v>3556</v>
      </c>
      <c r="J28" s="57">
        <v>300</v>
      </c>
      <c r="K28" s="58">
        <v>45</v>
      </c>
      <c r="L28" s="59">
        <v>2945</v>
      </c>
      <c r="M28" s="2">
        <v>381</v>
      </c>
      <c r="N28" s="4">
        <v>58</v>
      </c>
      <c r="O28" s="3">
        <v>1491</v>
      </c>
      <c r="P28" s="57">
        <v>111</v>
      </c>
      <c r="Q28" s="58">
        <v>17</v>
      </c>
      <c r="R28" s="59">
        <v>745</v>
      </c>
      <c r="S28" s="2">
        <v>322</v>
      </c>
      <c r="T28" s="4">
        <v>49</v>
      </c>
      <c r="U28" s="3">
        <v>4036</v>
      </c>
      <c r="V28" s="57">
        <v>18</v>
      </c>
      <c r="W28" s="58">
        <v>3</v>
      </c>
      <c r="X28" s="60">
        <v>4515</v>
      </c>
    </row>
    <row r="29" spans="1:24">
      <c r="A29" s="52" t="s">
        <v>154</v>
      </c>
      <c r="B29" s="53">
        <v>8968</v>
      </c>
      <c r="C29" s="54">
        <v>10517474</v>
      </c>
      <c r="D29" s="55">
        <v>2966</v>
      </c>
      <c r="E29" s="106">
        <f t="shared" si="2"/>
        <v>0.3307314897413024</v>
      </c>
      <c r="F29" s="56">
        <v>1188</v>
      </c>
      <c r="G29" s="57">
        <v>503</v>
      </c>
      <c r="H29" s="58">
        <v>42</v>
      </c>
      <c r="I29" s="59">
        <v>3355</v>
      </c>
      <c r="J29" s="57">
        <v>365</v>
      </c>
      <c r="K29" s="58">
        <v>31</v>
      </c>
      <c r="L29" s="59">
        <v>3018</v>
      </c>
      <c r="M29" s="2">
        <v>400</v>
      </c>
      <c r="N29" s="4">
        <v>34</v>
      </c>
      <c r="O29" s="3">
        <v>1085</v>
      </c>
      <c r="P29" s="57">
        <v>69</v>
      </c>
      <c r="Q29" s="58">
        <v>6</v>
      </c>
      <c r="R29" s="59">
        <v>1234</v>
      </c>
      <c r="S29" s="2">
        <v>455</v>
      </c>
      <c r="T29" s="4">
        <v>38</v>
      </c>
      <c r="U29" s="3">
        <v>3809</v>
      </c>
      <c r="V29" s="57">
        <v>21</v>
      </c>
      <c r="W29" s="58">
        <v>2</v>
      </c>
      <c r="X29" s="60">
        <v>4673</v>
      </c>
    </row>
    <row r="30" spans="1:24">
      <c r="A30" s="52" t="s">
        <v>32</v>
      </c>
      <c r="B30" s="53">
        <v>2864</v>
      </c>
      <c r="C30" s="54">
        <v>2761457</v>
      </c>
      <c r="D30" s="55">
        <v>695</v>
      </c>
      <c r="E30" s="106">
        <f t="shared" si="2"/>
        <v>0.24266759776536312</v>
      </c>
      <c r="F30" s="56">
        <v>417</v>
      </c>
      <c r="G30" s="57">
        <v>139</v>
      </c>
      <c r="H30" s="58">
        <v>33</v>
      </c>
      <c r="I30" s="59">
        <v>3244</v>
      </c>
      <c r="J30" s="57">
        <v>91</v>
      </c>
      <c r="K30" s="58">
        <v>22</v>
      </c>
      <c r="L30" s="59">
        <v>2821</v>
      </c>
      <c r="M30" s="2">
        <v>109</v>
      </c>
      <c r="N30" s="4">
        <v>26</v>
      </c>
      <c r="O30" s="3">
        <v>1349</v>
      </c>
      <c r="P30" s="57">
        <v>18</v>
      </c>
      <c r="Q30" s="58">
        <v>4</v>
      </c>
      <c r="R30" s="59">
        <v>939</v>
      </c>
      <c r="S30" s="2">
        <v>216</v>
      </c>
      <c r="T30" s="4">
        <v>52</v>
      </c>
      <c r="U30" s="3">
        <v>4290</v>
      </c>
      <c r="V30" s="57">
        <v>27</v>
      </c>
      <c r="W30" s="58">
        <v>6</v>
      </c>
      <c r="X30" s="60">
        <v>5367</v>
      </c>
    </row>
    <row r="31" spans="1:24">
      <c r="A31" s="52" t="s">
        <v>33</v>
      </c>
      <c r="B31" s="53">
        <v>2197</v>
      </c>
      <c r="C31" s="54">
        <v>2766105</v>
      </c>
      <c r="D31" s="55">
        <v>644</v>
      </c>
      <c r="E31" s="106">
        <f t="shared" si="2"/>
        <v>0.29312699135184345</v>
      </c>
      <c r="F31" s="56">
        <v>162</v>
      </c>
      <c r="G31" s="57">
        <v>105</v>
      </c>
      <c r="H31" s="58">
        <v>65</v>
      </c>
      <c r="I31" s="59">
        <v>4151</v>
      </c>
      <c r="J31" s="57">
        <v>93</v>
      </c>
      <c r="K31" s="58">
        <v>57</v>
      </c>
      <c r="L31" s="59">
        <v>3078</v>
      </c>
      <c r="M31" s="2">
        <v>80</v>
      </c>
      <c r="N31" s="4">
        <v>49</v>
      </c>
      <c r="O31" s="3">
        <v>1519</v>
      </c>
      <c r="P31" s="57">
        <v>12</v>
      </c>
      <c r="Q31" s="58">
        <v>7</v>
      </c>
      <c r="R31" s="59">
        <v>400</v>
      </c>
      <c r="S31" s="2">
        <v>83</v>
      </c>
      <c r="T31" s="4">
        <v>51</v>
      </c>
      <c r="U31" s="3">
        <v>4044</v>
      </c>
      <c r="V31" s="57">
        <v>2</v>
      </c>
      <c r="W31" s="58">
        <v>1</v>
      </c>
      <c r="X31" s="60">
        <v>5000</v>
      </c>
    </row>
    <row r="32" spans="1:24">
      <c r="A32" s="52" t="s">
        <v>34</v>
      </c>
      <c r="B32" s="53">
        <v>5582</v>
      </c>
      <c r="C32" s="54">
        <v>5994857</v>
      </c>
      <c r="D32" s="55">
        <v>1786</v>
      </c>
      <c r="E32" s="106">
        <f t="shared" si="2"/>
        <v>0.31995700465782873</v>
      </c>
      <c r="F32" s="56">
        <v>602</v>
      </c>
      <c r="G32" s="57">
        <v>230</v>
      </c>
      <c r="H32" s="58">
        <v>38</v>
      </c>
      <c r="I32" s="59">
        <v>3390</v>
      </c>
      <c r="J32" s="57">
        <v>157</v>
      </c>
      <c r="K32" s="58">
        <v>26</v>
      </c>
      <c r="L32" s="59">
        <v>2871</v>
      </c>
      <c r="M32" s="2">
        <v>178</v>
      </c>
      <c r="N32" s="4">
        <v>30</v>
      </c>
      <c r="O32" s="3">
        <v>1398</v>
      </c>
      <c r="P32" s="57">
        <v>38</v>
      </c>
      <c r="Q32" s="58">
        <v>6</v>
      </c>
      <c r="R32" s="59">
        <v>1679</v>
      </c>
      <c r="S32" s="2">
        <v>233</v>
      </c>
      <c r="T32" s="4">
        <v>39</v>
      </c>
      <c r="U32" s="3">
        <v>4232</v>
      </c>
      <c r="V32" s="57">
        <v>22</v>
      </c>
      <c r="W32" s="58">
        <v>4</v>
      </c>
      <c r="X32" s="60">
        <v>4216</v>
      </c>
    </row>
    <row r="33" spans="1:24">
      <c r="A33" s="52" t="s">
        <v>35</v>
      </c>
      <c r="B33" s="53">
        <v>1412</v>
      </c>
      <c r="C33" s="54">
        <v>3855290</v>
      </c>
      <c r="D33" s="55">
        <v>787</v>
      </c>
      <c r="E33" s="106">
        <f t="shared" si="2"/>
        <v>0.55736543909348446</v>
      </c>
      <c r="F33" s="56">
        <v>305</v>
      </c>
      <c r="G33" s="57">
        <v>195</v>
      </c>
      <c r="H33" s="58">
        <v>64</v>
      </c>
      <c r="I33" s="59">
        <v>4475</v>
      </c>
      <c r="J33" s="57">
        <v>163</v>
      </c>
      <c r="K33" s="58">
        <v>53</v>
      </c>
      <c r="L33" s="59">
        <v>3012</v>
      </c>
      <c r="M33" s="2">
        <v>171</v>
      </c>
      <c r="N33" s="4">
        <v>56</v>
      </c>
      <c r="O33" s="3">
        <v>1261</v>
      </c>
      <c r="P33" s="57">
        <v>9</v>
      </c>
      <c r="Q33" s="58">
        <v>3</v>
      </c>
      <c r="R33" s="59">
        <v>2365</v>
      </c>
      <c r="S33" s="2">
        <v>183</v>
      </c>
      <c r="T33" s="4">
        <v>60</v>
      </c>
      <c r="U33" s="3">
        <v>4395</v>
      </c>
      <c r="V33" s="57">
        <v>16</v>
      </c>
      <c r="W33" s="58">
        <v>5</v>
      </c>
      <c r="X33" s="60">
        <v>4463</v>
      </c>
    </row>
    <row r="34" spans="1:24">
      <c r="A34" s="52" t="s">
        <v>36</v>
      </c>
      <c r="B34" s="53">
        <v>5736</v>
      </c>
      <c r="C34" s="54">
        <v>5466485</v>
      </c>
      <c r="D34" s="55">
        <v>1192</v>
      </c>
      <c r="E34" s="106">
        <f t="shared" si="2"/>
        <v>0.20781032078103207</v>
      </c>
      <c r="F34" s="56">
        <v>664</v>
      </c>
      <c r="G34" s="57">
        <v>230</v>
      </c>
      <c r="H34" s="58">
        <v>35</v>
      </c>
      <c r="I34" s="59">
        <v>3028</v>
      </c>
      <c r="J34" s="57">
        <v>138</v>
      </c>
      <c r="K34" s="58">
        <v>21</v>
      </c>
      <c r="L34" s="59">
        <v>2815</v>
      </c>
      <c r="M34" s="2">
        <v>189</v>
      </c>
      <c r="N34" s="4">
        <v>28</v>
      </c>
      <c r="O34" s="3">
        <v>1206</v>
      </c>
      <c r="P34" s="57">
        <v>25</v>
      </c>
      <c r="Q34" s="58">
        <v>4</v>
      </c>
      <c r="R34" s="59">
        <v>1116</v>
      </c>
      <c r="S34" s="2">
        <v>241</v>
      </c>
      <c r="T34" s="4">
        <v>36</v>
      </c>
      <c r="U34" s="3">
        <v>3606</v>
      </c>
      <c r="V34" s="57">
        <v>8</v>
      </c>
      <c r="W34" s="58">
        <v>1</v>
      </c>
      <c r="X34" s="60">
        <v>4786</v>
      </c>
    </row>
    <row r="35" spans="1:24">
      <c r="A35" s="52" t="s">
        <v>37</v>
      </c>
      <c r="B35" s="53">
        <v>1157</v>
      </c>
      <c r="C35" s="54">
        <v>3195684</v>
      </c>
      <c r="D35" s="55">
        <v>530</v>
      </c>
      <c r="E35" s="106">
        <f t="shared" si="2"/>
        <v>0.45808124459809851</v>
      </c>
      <c r="F35" s="56">
        <v>302</v>
      </c>
      <c r="G35" s="57">
        <v>217</v>
      </c>
      <c r="H35" s="58">
        <v>72</v>
      </c>
      <c r="I35" s="59">
        <v>3905</v>
      </c>
      <c r="J35" s="57">
        <v>146</v>
      </c>
      <c r="K35" s="58">
        <v>48</v>
      </c>
      <c r="L35" s="59">
        <v>3035</v>
      </c>
      <c r="M35" s="2">
        <v>166</v>
      </c>
      <c r="N35" s="4">
        <v>55</v>
      </c>
      <c r="O35" s="3">
        <v>1281</v>
      </c>
      <c r="P35" s="57">
        <v>90</v>
      </c>
      <c r="Q35" s="58">
        <v>30</v>
      </c>
      <c r="R35" s="59">
        <v>1349</v>
      </c>
      <c r="S35" s="2">
        <v>167</v>
      </c>
      <c r="T35" s="4">
        <v>55</v>
      </c>
      <c r="U35" s="3">
        <v>4498</v>
      </c>
      <c r="V35" s="57">
        <v>29</v>
      </c>
      <c r="W35" s="58">
        <v>10</v>
      </c>
      <c r="X35" s="60">
        <v>4398</v>
      </c>
    </row>
    <row r="36" spans="1:24">
      <c r="A36" s="52" t="s">
        <v>38</v>
      </c>
      <c r="B36" s="53">
        <v>4990</v>
      </c>
      <c r="C36" s="54">
        <v>5279383</v>
      </c>
      <c r="D36" s="55">
        <v>1438</v>
      </c>
      <c r="E36" s="106">
        <f t="shared" si="2"/>
        <v>0.28817635270541081</v>
      </c>
      <c r="F36" s="56">
        <v>540</v>
      </c>
      <c r="G36" s="57">
        <v>263</v>
      </c>
      <c r="H36" s="58">
        <v>49</v>
      </c>
      <c r="I36" s="59">
        <v>3283</v>
      </c>
      <c r="J36" s="57">
        <v>184</v>
      </c>
      <c r="K36" s="58">
        <v>34</v>
      </c>
      <c r="L36" s="59">
        <v>2845</v>
      </c>
      <c r="M36" s="2">
        <v>182</v>
      </c>
      <c r="N36" s="4">
        <v>34</v>
      </c>
      <c r="O36" s="3">
        <v>1108</v>
      </c>
      <c r="P36" s="57">
        <v>16</v>
      </c>
      <c r="Q36" s="58">
        <v>3</v>
      </c>
      <c r="R36" s="59">
        <v>2504</v>
      </c>
      <c r="S36" s="2">
        <v>283</v>
      </c>
      <c r="T36" s="4">
        <v>52</v>
      </c>
      <c r="U36" s="3">
        <v>5189</v>
      </c>
      <c r="V36" s="57">
        <v>79</v>
      </c>
      <c r="W36" s="58">
        <v>15</v>
      </c>
      <c r="X36" s="60">
        <v>5584</v>
      </c>
    </row>
    <row r="37" spans="1:24">
      <c r="A37" s="52" t="s">
        <v>155</v>
      </c>
      <c r="B37" s="53">
        <v>1411</v>
      </c>
      <c r="C37" s="54">
        <v>3014481</v>
      </c>
      <c r="D37" s="55">
        <v>624</v>
      </c>
      <c r="E37" s="106">
        <f t="shared" si="2"/>
        <v>0.44223954642097801</v>
      </c>
      <c r="F37" s="56">
        <v>280</v>
      </c>
      <c r="G37" s="57">
        <v>184</v>
      </c>
      <c r="H37" s="58">
        <v>66</v>
      </c>
      <c r="I37" s="59">
        <v>4369</v>
      </c>
      <c r="J37" s="57">
        <v>132</v>
      </c>
      <c r="K37" s="58">
        <v>47</v>
      </c>
      <c r="L37" s="59">
        <v>2997</v>
      </c>
      <c r="M37" s="2">
        <v>147</v>
      </c>
      <c r="N37" s="4">
        <v>53</v>
      </c>
      <c r="O37" s="3">
        <v>1623</v>
      </c>
      <c r="P37" s="57">
        <v>19</v>
      </c>
      <c r="Q37" s="58">
        <v>7</v>
      </c>
      <c r="R37" s="59">
        <v>1874</v>
      </c>
      <c r="S37" s="2">
        <v>148</v>
      </c>
      <c r="T37" s="4">
        <v>53</v>
      </c>
      <c r="U37" s="3">
        <v>4652</v>
      </c>
      <c r="V37" s="57">
        <v>10</v>
      </c>
      <c r="W37" s="58">
        <v>4</v>
      </c>
      <c r="X37" s="60">
        <v>4333</v>
      </c>
    </row>
    <row r="38" spans="1:24">
      <c r="A38" s="52" t="s">
        <v>156</v>
      </c>
      <c r="B38" s="53">
        <v>9188</v>
      </c>
      <c r="C38" s="54">
        <v>14085316</v>
      </c>
      <c r="D38" s="55">
        <v>4459</v>
      </c>
      <c r="E38" s="106">
        <f t="shared" si="2"/>
        <v>0.48530692207226817</v>
      </c>
      <c r="F38" s="56">
        <v>840</v>
      </c>
      <c r="G38" s="57">
        <v>503</v>
      </c>
      <c r="H38" s="58">
        <v>60</v>
      </c>
      <c r="I38" s="59">
        <v>3583</v>
      </c>
      <c r="J38" s="57">
        <v>435</v>
      </c>
      <c r="K38" s="58">
        <v>52</v>
      </c>
      <c r="L38" s="59">
        <v>2969</v>
      </c>
      <c r="M38" s="2">
        <v>460</v>
      </c>
      <c r="N38" s="4">
        <v>55</v>
      </c>
      <c r="O38" s="3">
        <v>885</v>
      </c>
      <c r="P38" s="57">
        <v>0</v>
      </c>
      <c r="Q38" s="58">
        <v>0</v>
      </c>
      <c r="R38" s="59"/>
      <c r="S38" s="2">
        <v>297</v>
      </c>
      <c r="T38" s="4">
        <v>35</v>
      </c>
      <c r="U38" s="3">
        <v>4368</v>
      </c>
      <c r="V38" s="57">
        <v>5</v>
      </c>
      <c r="W38" s="58">
        <v>1</v>
      </c>
      <c r="X38" s="60">
        <v>4450</v>
      </c>
    </row>
    <row r="39" spans="1:24">
      <c r="A39" s="52" t="s">
        <v>157</v>
      </c>
      <c r="B39" s="53">
        <v>2943</v>
      </c>
      <c r="C39" s="54">
        <v>4421113</v>
      </c>
      <c r="D39" s="55">
        <v>1027</v>
      </c>
      <c r="E39" s="106">
        <f t="shared" si="2"/>
        <v>0.34896364254162421</v>
      </c>
      <c r="F39" s="56">
        <v>446</v>
      </c>
      <c r="G39" s="57">
        <v>303</v>
      </c>
      <c r="H39" s="58">
        <v>68</v>
      </c>
      <c r="I39" s="59">
        <v>3516</v>
      </c>
      <c r="J39" s="57">
        <v>204</v>
      </c>
      <c r="K39" s="58">
        <v>46</v>
      </c>
      <c r="L39" s="59">
        <v>2931</v>
      </c>
      <c r="M39" s="2">
        <v>213</v>
      </c>
      <c r="N39" s="4">
        <v>48</v>
      </c>
      <c r="O39" s="3">
        <v>1652</v>
      </c>
      <c r="P39" s="57">
        <v>83</v>
      </c>
      <c r="Q39" s="58">
        <v>19</v>
      </c>
      <c r="R39" s="59">
        <v>935</v>
      </c>
      <c r="S39" s="2">
        <v>291</v>
      </c>
      <c r="T39" s="4">
        <v>65</v>
      </c>
      <c r="U39" s="3">
        <v>4804</v>
      </c>
      <c r="V39" s="57">
        <v>56</v>
      </c>
      <c r="W39" s="58">
        <v>13</v>
      </c>
      <c r="X39" s="60">
        <v>5266</v>
      </c>
    </row>
    <row r="40" spans="1:24">
      <c r="A40" s="52" t="s">
        <v>158</v>
      </c>
      <c r="B40" s="53">
        <v>2010</v>
      </c>
      <c r="C40" s="54">
        <v>3332536</v>
      </c>
      <c r="D40" s="55">
        <v>866</v>
      </c>
      <c r="E40" s="106">
        <f t="shared" si="2"/>
        <v>0.43084577114427863</v>
      </c>
      <c r="F40" s="56">
        <v>309</v>
      </c>
      <c r="G40" s="57">
        <v>168</v>
      </c>
      <c r="H40" s="58">
        <v>54</v>
      </c>
      <c r="I40" s="59">
        <v>3694</v>
      </c>
      <c r="J40" s="57">
        <v>132</v>
      </c>
      <c r="K40" s="58">
        <v>43</v>
      </c>
      <c r="L40" s="59">
        <v>2771</v>
      </c>
      <c r="M40" s="2">
        <v>123</v>
      </c>
      <c r="N40" s="4">
        <v>40</v>
      </c>
      <c r="O40" s="3">
        <v>1843</v>
      </c>
      <c r="P40" s="57">
        <v>0</v>
      </c>
      <c r="Q40" s="58">
        <v>0</v>
      </c>
      <c r="R40" s="59"/>
      <c r="S40" s="2">
        <v>194</v>
      </c>
      <c r="T40" s="4">
        <v>63</v>
      </c>
      <c r="U40" s="3">
        <v>3822</v>
      </c>
      <c r="V40" s="57">
        <v>11</v>
      </c>
      <c r="W40" s="58">
        <v>4</v>
      </c>
      <c r="X40" s="60">
        <v>5750</v>
      </c>
    </row>
    <row r="41" spans="1:24">
      <c r="A41" s="52" t="s">
        <v>150</v>
      </c>
      <c r="B41" s="53">
        <v>6164</v>
      </c>
      <c r="C41" s="54">
        <v>8593439</v>
      </c>
      <c r="D41" s="55">
        <v>2347</v>
      </c>
      <c r="E41" s="106">
        <f t="shared" si="2"/>
        <v>0.38075924724205062</v>
      </c>
      <c r="F41" s="56">
        <v>986</v>
      </c>
      <c r="G41" s="57">
        <v>635</v>
      </c>
      <c r="H41" s="58">
        <v>64</v>
      </c>
      <c r="I41" s="59">
        <v>3276</v>
      </c>
      <c r="J41" s="57">
        <v>442</v>
      </c>
      <c r="K41" s="58">
        <v>45</v>
      </c>
      <c r="L41" s="59">
        <v>2939</v>
      </c>
      <c r="M41" s="2">
        <v>406</v>
      </c>
      <c r="N41" s="4">
        <v>41</v>
      </c>
      <c r="O41" s="3">
        <v>1367</v>
      </c>
      <c r="P41" s="57">
        <v>184</v>
      </c>
      <c r="Q41" s="58">
        <v>19</v>
      </c>
      <c r="R41" s="59">
        <v>941</v>
      </c>
      <c r="S41" s="2">
        <v>662</v>
      </c>
      <c r="T41" s="4">
        <v>67</v>
      </c>
      <c r="U41" s="3">
        <v>4701</v>
      </c>
      <c r="V41" s="57">
        <v>132</v>
      </c>
      <c r="W41" s="58">
        <v>13</v>
      </c>
      <c r="X41" s="60">
        <v>4708</v>
      </c>
    </row>
    <row r="42" spans="1:24">
      <c r="A42" s="52" t="s">
        <v>151</v>
      </c>
      <c r="B42" s="53">
        <v>9165</v>
      </c>
      <c r="C42" s="54">
        <v>10065900</v>
      </c>
      <c r="D42" s="55">
        <v>2330</v>
      </c>
      <c r="E42" s="106">
        <f t="shared" si="2"/>
        <v>0.254228041462084</v>
      </c>
      <c r="F42" s="56">
        <v>1197</v>
      </c>
      <c r="G42" s="57">
        <v>388</v>
      </c>
      <c r="H42" s="58">
        <v>32</v>
      </c>
      <c r="I42" s="59">
        <v>3428</v>
      </c>
      <c r="J42" s="57">
        <v>291</v>
      </c>
      <c r="K42" s="58">
        <v>24</v>
      </c>
      <c r="L42" s="59">
        <v>3073</v>
      </c>
      <c r="M42" s="2">
        <v>330</v>
      </c>
      <c r="N42" s="4">
        <v>28</v>
      </c>
      <c r="O42" s="3">
        <v>1090</v>
      </c>
      <c r="P42" s="57">
        <v>40</v>
      </c>
      <c r="Q42" s="58">
        <v>3</v>
      </c>
      <c r="R42" s="59">
        <v>1247</v>
      </c>
      <c r="S42" s="2">
        <v>381</v>
      </c>
      <c r="T42" s="4">
        <v>32</v>
      </c>
      <c r="U42" s="3">
        <v>3574</v>
      </c>
      <c r="V42" s="57">
        <v>12</v>
      </c>
      <c r="W42" s="58">
        <v>1</v>
      </c>
      <c r="X42" s="60">
        <v>4125</v>
      </c>
    </row>
    <row r="43" spans="1:24">
      <c r="A43" s="52" t="s">
        <v>160</v>
      </c>
      <c r="B43" s="53">
        <v>6448</v>
      </c>
      <c r="C43" s="54">
        <v>5947888</v>
      </c>
      <c r="D43" s="55">
        <v>1954</v>
      </c>
      <c r="E43" s="106">
        <f t="shared" si="2"/>
        <v>0.30303970223325061</v>
      </c>
      <c r="F43" s="56">
        <v>773</v>
      </c>
      <c r="G43" s="57">
        <v>321</v>
      </c>
      <c r="H43" s="58">
        <v>42</v>
      </c>
      <c r="I43" s="59">
        <v>3316</v>
      </c>
      <c r="J43" s="57">
        <v>238</v>
      </c>
      <c r="K43" s="58">
        <v>31</v>
      </c>
      <c r="L43" s="59">
        <v>2989</v>
      </c>
      <c r="M43" s="2">
        <v>281</v>
      </c>
      <c r="N43" s="4">
        <v>36</v>
      </c>
      <c r="O43" s="3">
        <v>885</v>
      </c>
      <c r="P43" s="57">
        <v>36</v>
      </c>
      <c r="Q43" s="58">
        <v>5</v>
      </c>
      <c r="R43" s="59">
        <v>1360</v>
      </c>
      <c r="S43" s="2">
        <v>283</v>
      </c>
      <c r="T43" s="4">
        <v>37</v>
      </c>
      <c r="U43" s="3">
        <v>3415</v>
      </c>
      <c r="V43" s="57">
        <v>14</v>
      </c>
      <c r="W43" s="58">
        <v>2</v>
      </c>
      <c r="X43" s="60">
        <v>4034</v>
      </c>
    </row>
    <row r="44" spans="1:24">
      <c r="A44" s="52" t="s">
        <v>159</v>
      </c>
      <c r="B44" s="53">
        <v>4027</v>
      </c>
      <c r="C44" s="54">
        <v>6225878</v>
      </c>
      <c r="D44" s="55">
        <v>1493</v>
      </c>
      <c r="E44" s="106">
        <f t="shared" si="2"/>
        <v>0.37074745468090392</v>
      </c>
      <c r="F44" s="56">
        <v>483</v>
      </c>
      <c r="G44" s="57">
        <v>301</v>
      </c>
      <c r="H44" s="58">
        <v>62</v>
      </c>
      <c r="I44" s="59">
        <v>3468</v>
      </c>
      <c r="J44" s="57">
        <v>242</v>
      </c>
      <c r="K44" s="58">
        <v>50</v>
      </c>
      <c r="L44" s="59">
        <v>2756</v>
      </c>
      <c r="M44" s="2">
        <v>166</v>
      </c>
      <c r="N44" s="4">
        <v>34</v>
      </c>
      <c r="O44" s="3">
        <v>1672</v>
      </c>
      <c r="P44" s="57">
        <v>54</v>
      </c>
      <c r="Q44" s="58">
        <v>11</v>
      </c>
      <c r="R44" s="59">
        <v>745</v>
      </c>
      <c r="S44" s="2">
        <v>362</v>
      </c>
      <c r="T44" s="4">
        <v>75</v>
      </c>
      <c r="U44" s="3">
        <v>4478</v>
      </c>
      <c r="V44" s="57">
        <v>61</v>
      </c>
      <c r="W44" s="58">
        <v>13</v>
      </c>
      <c r="X44" s="60">
        <v>4311</v>
      </c>
    </row>
    <row r="45" spans="1:24">
      <c r="A45" s="52" t="s">
        <v>39</v>
      </c>
      <c r="B45" s="53">
        <v>1226</v>
      </c>
      <c r="C45" s="54">
        <v>2713417</v>
      </c>
      <c r="D45" s="55">
        <v>555</v>
      </c>
      <c r="E45" s="106">
        <f t="shared" si="2"/>
        <v>0.45269168026101142</v>
      </c>
      <c r="F45" s="56">
        <v>167</v>
      </c>
      <c r="G45" s="57">
        <v>112</v>
      </c>
      <c r="H45" s="58">
        <v>67</v>
      </c>
      <c r="I45" s="59">
        <v>4462</v>
      </c>
      <c r="J45" s="57">
        <v>87</v>
      </c>
      <c r="K45" s="58">
        <v>52</v>
      </c>
      <c r="L45" s="59">
        <v>2908</v>
      </c>
      <c r="M45" s="2">
        <v>109</v>
      </c>
      <c r="N45" s="4">
        <v>65</v>
      </c>
      <c r="O45" s="3">
        <v>1890</v>
      </c>
      <c r="P45" s="57"/>
      <c r="Q45" s="58"/>
      <c r="R45" s="59"/>
      <c r="S45" s="2">
        <v>121</v>
      </c>
      <c r="T45" s="4">
        <v>72</v>
      </c>
      <c r="U45" s="3">
        <v>4818</v>
      </c>
      <c r="V45" s="57">
        <v>14</v>
      </c>
      <c r="W45" s="58">
        <v>8</v>
      </c>
      <c r="X45" s="60">
        <v>5098</v>
      </c>
    </row>
    <row r="46" spans="1:24">
      <c r="A46" s="52" t="s">
        <v>40</v>
      </c>
      <c r="B46" s="53">
        <v>783</v>
      </c>
      <c r="C46" s="54">
        <v>1067109</v>
      </c>
      <c r="D46" s="55">
        <v>299</v>
      </c>
      <c r="E46" s="106">
        <f t="shared" si="2"/>
        <v>0.38186462324393361</v>
      </c>
      <c r="F46" s="56">
        <v>82</v>
      </c>
      <c r="G46" s="57">
        <v>41</v>
      </c>
      <c r="H46" s="58">
        <v>50</v>
      </c>
      <c r="I46" s="59">
        <v>3071</v>
      </c>
      <c r="J46" s="57">
        <v>29</v>
      </c>
      <c r="K46" s="58">
        <v>35</v>
      </c>
      <c r="L46" s="59">
        <v>2910</v>
      </c>
      <c r="M46" s="2">
        <v>34</v>
      </c>
      <c r="N46" s="4">
        <v>41</v>
      </c>
      <c r="O46" s="3">
        <v>1177</v>
      </c>
      <c r="P46" s="57"/>
      <c r="Q46" s="58"/>
      <c r="R46" s="59"/>
      <c r="S46" s="2">
        <v>42</v>
      </c>
      <c r="T46" s="4">
        <v>51</v>
      </c>
      <c r="U46" s="3">
        <v>4588</v>
      </c>
      <c r="V46" s="57">
        <v>4</v>
      </c>
      <c r="W46" s="58">
        <v>5</v>
      </c>
      <c r="X46" s="60">
        <v>5165</v>
      </c>
    </row>
    <row r="47" spans="1:24">
      <c r="A47" s="52" t="s">
        <v>161</v>
      </c>
      <c r="B47" s="53">
        <v>441</v>
      </c>
      <c r="C47" s="54">
        <v>877364</v>
      </c>
      <c r="D47" s="55">
        <v>164</v>
      </c>
      <c r="E47" s="106">
        <f t="shared" si="2"/>
        <v>0.37188208616780044</v>
      </c>
      <c r="F47" s="56">
        <v>102</v>
      </c>
      <c r="G47" s="57">
        <v>73</v>
      </c>
      <c r="H47" s="58">
        <v>72</v>
      </c>
      <c r="I47" s="59">
        <v>2883</v>
      </c>
      <c r="J47" s="57">
        <v>54</v>
      </c>
      <c r="K47" s="58">
        <v>53</v>
      </c>
      <c r="L47" s="59">
        <v>2533</v>
      </c>
      <c r="M47" s="2">
        <v>27</v>
      </c>
      <c r="N47" s="4">
        <v>26</v>
      </c>
      <c r="O47" s="3">
        <v>1108</v>
      </c>
      <c r="P47" s="57">
        <v>22</v>
      </c>
      <c r="Q47" s="58">
        <v>22</v>
      </c>
      <c r="R47" s="59">
        <v>559</v>
      </c>
      <c r="S47" s="2">
        <v>53</v>
      </c>
      <c r="T47" s="4">
        <v>52</v>
      </c>
      <c r="U47" s="3">
        <v>3703</v>
      </c>
      <c r="V47" s="57"/>
      <c r="W47" s="58"/>
      <c r="X47" s="60"/>
    </row>
    <row r="48" spans="1:24">
      <c r="A48" s="52" t="s">
        <v>41</v>
      </c>
      <c r="B48" s="53">
        <v>4177</v>
      </c>
      <c r="C48" s="54">
        <v>7305715</v>
      </c>
      <c r="D48" s="55">
        <v>1516</v>
      </c>
      <c r="E48" s="106">
        <f t="shared" si="2"/>
        <v>0.36293990902561646</v>
      </c>
      <c r="F48" s="56">
        <v>858</v>
      </c>
      <c r="G48" s="57">
        <v>479</v>
      </c>
      <c r="H48" s="58">
        <v>56</v>
      </c>
      <c r="I48" s="59">
        <v>3723</v>
      </c>
      <c r="J48" s="57">
        <v>345</v>
      </c>
      <c r="K48" s="58">
        <v>40</v>
      </c>
      <c r="L48" s="59">
        <v>2859</v>
      </c>
      <c r="M48" s="2">
        <v>431</v>
      </c>
      <c r="N48" s="4">
        <v>50</v>
      </c>
      <c r="O48" s="3">
        <v>1526</v>
      </c>
      <c r="P48" s="57">
        <v>29</v>
      </c>
      <c r="Q48" s="58">
        <v>3</v>
      </c>
      <c r="R48" s="59">
        <v>652</v>
      </c>
      <c r="S48" s="2">
        <v>529</v>
      </c>
      <c r="T48" s="4">
        <v>62</v>
      </c>
      <c r="U48" s="3">
        <v>5152</v>
      </c>
      <c r="V48" s="57">
        <v>166</v>
      </c>
      <c r="W48" s="58">
        <v>19</v>
      </c>
      <c r="X48" s="60">
        <v>4751</v>
      </c>
    </row>
    <row r="49" spans="1:24">
      <c r="A49" s="52" t="s">
        <v>162</v>
      </c>
      <c r="B49" s="53">
        <v>3687</v>
      </c>
      <c r="C49" s="54">
        <v>4480095</v>
      </c>
      <c r="D49" s="55">
        <v>986</v>
      </c>
      <c r="E49" s="106">
        <f t="shared" si="2"/>
        <v>0.26742609167344722</v>
      </c>
      <c r="F49" s="56">
        <v>476</v>
      </c>
      <c r="G49" s="57">
        <v>246</v>
      </c>
      <c r="H49" s="58">
        <v>52</v>
      </c>
      <c r="I49" s="59">
        <v>3533</v>
      </c>
      <c r="J49" s="57">
        <v>169</v>
      </c>
      <c r="K49" s="58">
        <v>36</v>
      </c>
      <c r="L49" s="59">
        <v>2770</v>
      </c>
      <c r="M49" s="2">
        <v>218</v>
      </c>
      <c r="N49" s="4">
        <v>46</v>
      </c>
      <c r="O49" s="3">
        <v>1526</v>
      </c>
      <c r="P49" s="57">
        <v>37</v>
      </c>
      <c r="Q49" s="58">
        <v>8</v>
      </c>
      <c r="R49" s="59">
        <v>716</v>
      </c>
      <c r="S49" s="2">
        <v>243</v>
      </c>
      <c r="T49" s="4">
        <v>51</v>
      </c>
      <c r="U49" s="3">
        <v>4302</v>
      </c>
      <c r="V49" s="57">
        <v>35</v>
      </c>
      <c r="W49" s="58">
        <v>7</v>
      </c>
      <c r="X49" s="60">
        <v>4367</v>
      </c>
    </row>
    <row r="50" spans="1:24">
      <c r="A50" s="52" t="s">
        <v>163</v>
      </c>
      <c r="B50" s="53">
        <v>5898</v>
      </c>
      <c r="C50" s="54">
        <v>7936119</v>
      </c>
      <c r="D50" s="55">
        <v>1703</v>
      </c>
      <c r="E50" s="106">
        <f t="shared" si="2"/>
        <v>0.2887419464225161</v>
      </c>
      <c r="F50" s="56">
        <v>1038</v>
      </c>
      <c r="G50" s="57">
        <v>520</v>
      </c>
      <c r="H50" s="58">
        <v>50</v>
      </c>
      <c r="I50" s="59">
        <v>3121</v>
      </c>
      <c r="J50" s="57">
        <v>338</v>
      </c>
      <c r="K50" s="58">
        <v>33</v>
      </c>
      <c r="L50" s="59">
        <v>2655</v>
      </c>
      <c r="M50" s="2">
        <v>390</v>
      </c>
      <c r="N50" s="4">
        <v>38</v>
      </c>
      <c r="O50" s="3">
        <v>1246</v>
      </c>
      <c r="P50" s="57">
        <v>121</v>
      </c>
      <c r="Q50" s="58">
        <v>12</v>
      </c>
      <c r="R50" s="59">
        <v>1067</v>
      </c>
      <c r="S50" s="2">
        <v>522</v>
      </c>
      <c r="T50" s="4">
        <v>50</v>
      </c>
      <c r="U50" s="3">
        <v>3556</v>
      </c>
      <c r="V50" s="57">
        <v>39</v>
      </c>
      <c r="W50" s="58">
        <v>4</v>
      </c>
      <c r="X50" s="60">
        <v>4211</v>
      </c>
    </row>
    <row r="51" spans="1:24">
      <c r="A51" s="52" t="s">
        <v>42</v>
      </c>
      <c r="B51" s="53">
        <v>3909</v>
      </c>
      <c r="C51" s="54">
        <v>5648307</v>
      </c>
      <c r="D51" s="55">
        <v>1201</v>
      </c>
      <c r="E51" s="106">
        <f t="shared" si="2"/>
        <v>0.30723970324891275</v>
      </c>
      <c r="F51" s="56">
        <v>810</v>
      </c>
      <c r="G51" s="57">
        <v>401</v>
      </c>
      <c r="H51" s="58">
        <v>50</v>
      </c>
      <c r="I51" s="59">
        <v>3820</v>
      </c>
      <c r="J51" s="57">
        <v>266</v>
      </c>
      <c r="K51" s="58">
        <v>33</v>
      </c>
      <c r="L51" s="59">
        <v>2940</v>
      </c>
      <c r="M51" s="2">
        <v>361</v>
      </c>
      <c r="N51" s="4">
        <v>45</v>
      </c>
      <c r="O51" s="3">
        <v>1370</v>
      </c>
      <c r="P51" s="57">
        <v>60</v>
      </c>
      <c r="Q51" s="58">
        <v>7</v>
      </c>
      <c r="R51" s="59">
        <v>877</v>
      </c>
      <c r="S51" s="2">
        <v>457</v>
      </c>
      <c r="T51" s="4">
        <v>56</v>
      </c>
      <c r="U51" s="3">
        <v>4294</v>
      </c>
      <c r="V51" s="57">
        <v>65</v>
      </c>
      <c r="W51" s="58">
        <v>8</v>
      </c>
      <c r="X51" s="60">
        <v>5260</v>
      </c>
    </row>
    <row r="52" spans="1:24">
      <c r="A52" s="52" t="s">
        <v>43</v>
      </c>
      <c r="B52" s="53">
        <v>4990</v>
      </c>
      <c r="C52" s="54">
        <v>7603293</v>
      </c>
      <c r="D52" s="55">
        <v>2518</v>
      </c>
      <c r="E52" s="106">
        <f t="shared" si="2"/>
        <v>0.50460921843687379</v>
      </c>
      <c r="F52" s="56">
        <v>551</v>
      </c>
      <c r="G52" s="57">
        <v>350</v>
      </c>
      <c r="H52" s="58">
        <v>64</v>
      </c>
      <c r="I52" s="59">
        <v>3909</v>
      </c>
      <c r="J52" s="57">
        <v>313</v>
      </c>
      <c r="K52" s="58">
        <v>57</v>
      </c>
      <c r="L52" s="59">
        <v>3210</v>
      </c>
      <c r="M52" s="2">
        <v>295</v>
      </c>
      <c r="N52" s="4">
        <v>54</v>
      </c>
      <c r="O52" s="3">
        <v>1033</v>
      </c>
      <c r="P52" s="57">
        <v>6</v>
      </c>
      <c r="Q52" s="58">
        <v>1</v>
      </c>
      <c r="R52" s="59">
        <v>4728</v>
      </c>
      <c r="S52" s="2">
        <v>226</v>
      </c>
      <c r="T52" s="4">
        <v>41</v>
      </c>
      <c r="U52" s="3">
        <v>4628</v>
      </c>
      <c r="V52" s="57">
        <v>9</v>
      </c>
      <c r="W52" s="58">
        <v>2</v>
      </c>
      <c r="X52" s="60">
        <v>6550</v>
      </c>
    </row>
    <row r="53" spans="1:24">
      <c r="A53" s="52" t="s">
        <v>44</v>
      </c>
      <c r="B53" s="53">
        <v>3639</v>
      </c>
      <c r="C53" s="54">
        <v>5051396</v>
      </c>
      <c r="D53" s="55">
        <v>1137</v>
      </c>
      <c r="E53" s="106">
        <f t="shared" si="2"/>
        <v>0.31244847485572957</v>
      </c>
      <c r="F53" s="56">
        <v>593</v>
      </c>
      <c r="G53" s="57">
        <v>366</v>
      </c>
      <c r="H53" s="58">
        <v>62</v>
      </c>
      <c r="I53" s="59">
        <v>3077</v>
      </c>
      <c r="J53" s="57">
        <v>226</v>
      </c>
      <c r="K53" s="58">
        <v>38</v>
      </c>
      <c r="L53" s="59">
        <v>2686</v>
      </c>
      <c r="M53" s="2">
        <v>300</v>
      </c>
      <c r="N53" s="4">
        <v>51</v>
      </c>
      <c r="O53" s="3">
        <v>1378</v>
      </c>
      <c r="P53" s="57">
        <v>89</v>
      </c>
      <c r="Q53" s="58">
        <v>15</v>
      </c>
      <c r="R53" s="59">
        <v>601</v>
      </c>
      <c r="S53" s="2">
        <v>339</v>
      </c>
      <c r="T53" s="4">
        <v>57</v>
      </c>
      <c r="U53" s="3">
        <v>3988</v>
      </c>
      <c r="V53" s="57">
        <v>40</v>
      </c>
      <c r="W53" s="58">
        <v>7</v>
      </c>
      <c r="X53" s="60">
        <v>4511</v>
      </c>
    </row>
    <row r="54" spans="1:24">
      <c r="A54" s="52" t="s">
        <v>45</v>
      </c>
      <c r="B54" s="53">
        <v>721</v>
      </c>
      <c r="C54" s="54">
        <v>1030477</v>
      </c>
      <c r="D54" s="55">
        <v>213</v>
      </c>
      <c r="E54" s="106">
        <f t="shared" si="2"/>
        <v>0.29542302357836336</v>
      </c>
      <c r="F54" s="56">
        <v>175</v>
      </c>
      <c r="G54" s="57">
        <v>77</v>
      </c>
      <c r="H54" s="58">
        <v>44</v>
      </c>
      <c r="I54" s="59">
        <v>3604</v>
      </c>
      <c r="J54" s="57">
        <v>64</v>
      </c>
      <c r="K54" s="58">
        <v>37</v>
      </c>
      <c r="L54" s="59">
        <v>2733</v>
      </c>
      <c r="M54" s="2">
        <v>54</v>
      </c>
      <c r="N54" s="4">
        <v>31</v>
      </c>
      <c r="O54" s="3">
        <v>1244</v>
      </c>
      <c r="P54" s="57">
        <v>9</v>
      </c>
      <c r="Q54" s="58">
        <v>5</v>
      </c>
      <c r="R54" s="59">
        <v>870</v>
      </c>
      <c r="S54" s="2">
        <v>121</v>
      </c>
      <c r="T54" s="4">
        <v>69</v>
      </c>
      <c r="U54" s="3">
        <v>4896</v>
      </c>
      <c r="V54" s="57">
        <v>26</v>
      </c>
      <c r="W54" s="58">
        <v>15</v>
      </c>
      <c r="X54" s="60">
        <v>6276</v>
      </c>
    </row>
    <row r="55" spans="1:24">
      <c r="A55" s="61" t="s">
        <v>46</v>
      </c>
      <c r="B55" s="62">
        <f>SUM(B25:B54)</f>
        <v>119326</v>
      </c>
      <c r="C55" s="63">
        <f>SUM(C25:C54)</f>
        <v>161127422</v>
      </c>
      <c r="D55" s="64">
        <f>SUM(D25:D54)</f>
        <v>39733</v>
      </c>
      <c r="E55" s="107">
        <f t="shared" si="2"/>
        <v>0.33297856292844813</v>
      </c>
      <c r="F55" s="65">
        <f>SUM(F25:F54)</f>
        <v>17012</v>
      </c>
      <c r="G55" s="66">
        <f>SUM(G25:G54)</f>
        <v>8659</v>
      </c>
      <c r="H55" s="67">
        <f>SUMPRODUCT(G25:G54,H25:H54)/SUM(G25:G54)</f>
        <v>53.884628710012706</v>
      </c>
      <c r="I55" s="68">
        <f>SUMPRODUCT(H48:H54,I48:I54)/SUM(H48:H54)</f>
        <v>3541.7460317460318</v>
      </c>
      <c r="J55" s="66">
        <f>SUM(J25:J54)</f>
        <v>6178</v>
      </c>
      <c r="K55" s="69">
        <f>SUMPRODUCT(J25:J54,K25:K54)/SUM(J25:J54)</f>
        <v>39.375687924894791</v>
      </c>
      <c r="L55" s="68">
        <f>SUMPRODUCT(K48:K54,L48:L54)/SUM(K48:K54)</f>
        <v>2864.5036496350367</v>
      </c>
      <c r="M55" s="70">
        <f>SUM(M25:M54)</f>
        <v>6906</v>
      </c>
      <c r="N55" s="71">
        <f>SUMPRODUCT(M25:M54,N25:N54)/SUM(M25:M54)</f>
        <v>43.428178395598032</v>
      </c>
      <c r="O55" s="72">
        <f>SUMPRODUCT(N48:N54,O48:O54)/SUM(N48:N54)</f>
        <v>1333.7079365079364</v>
      </c>
      <c r="P55" s="66">
        <f>SUM(P25:P54)</f>
        <v>1347</v>
      </c>
      <c r="Q55" s="69">
        <f>SUMPRODUCT(P25:P54,Q25:Q54)/SUM(P25:P54)</f>
        <v>13.195991091314031</v>
      </c>
      <c r="R55" s="68">
        <f>SUMPRODUCT(Q48:Q54,R48:R54)/SUM(Q48:Q54)</f>
        <v>876.86274509803923</v>
      </c>
      <c r="S55" s="70">
        <f>SUM(S25:S54)</f>
        <v>8408</v>
      </c>
      <c r="T55" s="71">
        <f>SUMPRODUCT(S25:S54,T25:T54)/SUM(S25:S54)</f>
        <v>52.120599429115131</v>
      </c>
      <c r="U55" s="72">
        <f>SUMPRODUCT(T48:T54,U48:U54)/SUM(T48:T54)</f>
        <v>4435.1761658031091</v>
      </c>
      <c r="V55" s="66">
        <f>SUM(V25:V54)</f>
        <v>1077</v>
      </c>
      <c r="W55" s="69">
        <f>SUMPRODUCT(V25:V54,W25:W54)/SUM(V25:V54)</f>
        <v>11.350046425255339</v>
      </c>
      <c r="X55" s="73">
        <f>SUMPRODUCT(W48:W54,X48:X54)/SUM(W48:W54)</f>
        <v>5138.3709677419356</v>
      </c>
    </row>
    <row r="56" spans="1:24">
      <c r="A56" s="52"/>
      <c r="B56" s="53"/>
      <c r="C56" s="54"/>
      <c r="D56" s="55"/>
      <c r="E56" s="55"/>
      <c r="F56" s="56"/>
      <c r="G56" s="57"/>
      <c r="H56" s="58"/>
      <c r="I56" s="59"/>
      <c r="J56" s="57"/>
      <c r="K56" s="58"/>
      <c r="L56" s="59"/>
      <c r="M56" s="2"/>
      <c r="N56" s="4"/>
      <c r="O56" s="3"/>
      <c r="P56" s="57"/>
      <c r="Q56" s="58"/>
      <c r="R56" s="59"/>
      <c r="S56" s="2"/>
      <c r="T56" s="4"/>
      <c r="U56" s="3"/>
      <c r="V56" s="57"/>
      <c r="W56" s="58"/>
      <c r="X56" s="60"/>
    </row>
    <row r="57" spans="1:24">
      <c r="A57" s="61" t="s">
        <v>47</v>
      </c>
      <c r="B57" s="62"/>
      <c r="C57" s="63"/>
      <c r="D57" s="64"/>
      <c r="E57" s="64"/>
      <c r="F57" s="65"/>
      <c r="G57" s="66"/>
      <c r="H57" s="75"/>
      <c r="I57" s="68"/>
      <c r="J57" s="66"/>
      <c r="K57" s="75"/>
      <c r="L57" s="68"/>
      <c r="M57" s="70"/>
      <c r="N57" s="76"/>
      <c r="O57" s="72"/>
      <c r="P57" s="66"/>
      <c r="Q57" s="75"/>
      <c r="R57" s="68"/>
      <c r="S57" s="70"/>
      <c r="T57" s="76"/>
      <c r="U57" s="72"/>
      <c r="V57" s="66"/>
      <c r="W57" s="75"/>
      <c r="X57" s="73"/>
    </row>
    <row r="58" spans="1:24">
      <c r="A58" s="52" t="s">
        <v>48</v>
      </c>
      <c r="B58" s="53">
        <v>3006</v>
      </c>
      <c r="C58" s="54">
        <v>23155143</v>
      </c>
      <c r="D58" s="55">
        <v>748</v>
      </c>
      <c r="E58" s="106">
        <f t="shared" ref="E58:E83" si="3">SUM(D58/B58)</f>
        <v>0.2488356620093147</v>
      </c>
      <c r="F58" s="56">
        <v>423</v>
      </c>
      <c r="G58" s="57">
        <v>405</v>
      </c>
      <c r="H58" s="58">
        <v>96</v>
      </c>
      <c r="I58" s="59">
        <v>13620</v>
      </c>
      <c r="J58" s="57">
        <v>121</v>
      </c>
      <c r="K58" s="58">
        <v>29</v>
      </c>
      <c r="L58" s="59">
        <v>2859</v>
      </c>
      <c r="M58" s="2">
        <v>189</v>
      </c>
      <c r="N58" s="4">
        <v>45</v>
      </c>
      <c r="O58" s="3">
        <v>3509</v>
      </c>
      <c r="P58" s="57">
        <v>397</v>
      </c>
      <c r="Q58" s="58">
        <v>94</v>
      </c>
      <c r="R58" s="59">
        <v>10937</v>
      </c>
      <c r="S58" s="2">
        <v>369</v>
      </c>
      <c r="T58" s="4">
        <v>87</v>
      </c>
      <c r="U58" s="3">
        <v>6082</v>
      </c>
      <c r="V58" s="57">
        <v>43</v>
      </c>
      <c r="W58" s="58">
        <v>10</v>
      </c>
      <c r="X58" s="60">
        <v>10968</v>
      </c>
    </row>
    <row r="59" spans="1:24">
      <c r="A59" s="52" t="s">
        <v>49</v>
      </c>
      <c r="B59" s="53">
        <v>611</v>
      </c>
      <c r="C59" s="54">
        <v>5975606</v>
      </c>
      <c r="D59" s="55">
        <v>206</v>
      </c>
      <c r="E59" s="106">
        <f t="shared" si="3"/>
        <v>0.33715220949263502</v>
      </c>
      <c r="F59" s="56">
        <v>170</v>
      </c>
      <c r="G59" s="57">
        <v>166</v>
      </c>
      <c r="H59" s="58">
        <v>98</v>
      </c>
      <c r="I59" s="59">
        <v>10759</v>
      </c>
      <c r="J59" s="57">
        <v>56</v>
      </c>
      <c r="K59" s="58">
        <v>33</v>
      </c>
      <c r="L59" s="59">
        <v>2647</v>
      </c>
      <c r="M59" s="2">
        <v>60</v>
      </c>
      <c r="N59" s="4">
        <v>35</v>
      </c>
      <c r="O59" s="3">
        <v>3515</v>
      </c>
      <c r="P59" s="57">
        <v>166</v>
      </c>
      <c r="Q59" s="58">
        <v>98</v>
      </c>
      <c r="R59" s="59">
        <v>8234</v>
      </c>
      <c r="S59" s="2">
        <v>128</v>
      </c>
      <c r="T59" s="4">
        <v>75</v>
      </c>
      <c r="U59" s="3">
        <v>6185</v>
      </c>
      <c r="V59" s="57">
        <v>39</v>
      </c>
      <c r="W59" s="58">
        <v>23</v>
      </c>
      <c r="X59" s="60">
        <v>7914</v>
      </c>
    </row>
    <row r="60" spans="1:24">
      <c r="A60" s="52" t="s">
        <v>50</v>
      </c>
      <c r="B60" s="53">
        <v>3300</v>
      </c>
      <c r="C60" s="54">
        <v>25724462</v>
      </c>
      <c r="D60" s="55">
        <v>585</v>
      </c>
      <c r="E60" s="106">
        <f t="shared" si="3"/>
        <v>0.17727272727272728</v>
      </c>
      <c r="F60" s="56">
        <v>577</v>
      </c>
      <c r="G60" s="57">
        <v>556</v>
      </c>
      <c r="H60" s="58">
        <v>96</v>
      </c>
      <c r="I60" s="59">
        <v>10326</v>
      </c>
      <c r="J60" s="57">
        <v>103</v>
      </c>
      <c r="K60" s="58">
        <v>18</v>
      </c>
      <c r="L60" s="59">
        <v>2795</v>
      </c>
      <c r="M60" s="2">
        <v>148</v>
      </c>
      <c r="N60" s="4">
        <v>26</v>
      </c>
      <c r="O60" s="3">
        <v>3530</v>
      </c>
      <c r="P60" s="57">
        <v>554</v>
      </c>
      <c r="Q60" s="58">
        <v>96</v>
      </c>
      <c r="R60" s="59">
        <v>8495</v>
      </c>
      <c r="S60" s="2">
        <v>388</v>
      </c>
      <c r="T60" s="4">
        <v>67</v>
      </c>
      <c r="U60" s="3">
        <v>7516</v>
      </c>
      <c r="V60" s="57">
        <v>130</v>
      </c>
      <c r="W60" s="58">
        <v>23</v>
      </c>
      <c r="X60" s="60">
        <v>9532</v>
      </c>
    </row>
    <row r="61" spans="1:24">
      <c r="A61" s="52" t="s">
        <v>51</v>
      </c>
      <c r="B61" s="53">
        <v>1994</v>
      </c>
      <c r="C61" s="54">
        <v>27636836</v>
      </c>
      <c r="D61" s="55">
        <v>227</v>
      </c>
      <c r="E61" s="106">
        <f t="shared" si="3"/>
        <v>0.11384152457372117</v>
      </c>
      <c r="F61" s="56">
        <v>509</v>
      </c>
      <c r="G61" s="57">
        <v>349</v>
      </c>
      <c r="H61" s="58">
        <v>69</v>
      </c>
      <c r="I61" s="59">
        <v>18558</v>
      </c>
      <c r="J61" s="57">
        <v>53</v>
      </c>
      <c r="K61" s="58">
        <v>10</v>
      </c>
      <c r="L61" s="59">
        <v>3165</v>
      </c>
      <c r="M61" s="2">
        <v>31</v>
      </c>
      <c r="N61" s="4">
        <v>6</v>
      </c>
      <c r="O61" s="3">
        <v>4051</v>
      </c>
      <c r="P61" s="57">
        <v>301</v>
      </c>
      <c r="Q61" s="58">
        <v>59</v>
      </c>
      <c r="R61" s="59">
        <v>19970</v>
      </c>
      <c r="S61" s="2">
        <v>190</v>
      </c>
      <c r="T61" s="4">
        <v>37</v>
      </c>
      <c r="U61" s="3">
        <v>4928</v>
      </c>
      <c r="V61" s="57">
        <v>48</v>
      </c>
      <c r="W61" s="58">
        <v>9</v>
      </c>
      <c r="X61" s="60">
        <v>6398</v>
      </c>
    </row>
    <row r="62" spans="1:24">
      <c r="A62" s="52" t="s">
        <v>52</v>
      </c>
      <c r="B62" s="53">
        <v>2086</v>
      </c>
      <c r="C62" s="54">
        <v>27525015</v>
      </c>
      <c r="D62" s="55">
        <v>332</v>
      </c>
      <c r="E62" s="106">
        <f t="shared" si="3"/>
        <v>0.15915627996164908</v>
      </c>
      <c r="F62" s="56">
        <v>537</v>
      </c>
      <c r="G62" s="57">
        <v>523</v>
      </c>
      <c r="H62" s="58">
        <v>97</v>
      </c>
      <c r="I62" s="59">
        <v>14776</v>
      </c>
      <c r="J62" s="57">
        <v>100</v>
      </c>
      <c r="K62" s="58">
        <v>19</v>
      </c>
      <c r="L62" s="59">
        <v>2766</v>
      </c>
      <c r="M62" s="2">
        <v>152</v>
      </c>
      <c r="N62" s="4">
        <v>28</v>
      </c>
      <c r="O62" s="3">
        <v>3846</v>
      </c>
      <c r="P62" s="57">
        <v>523</v>
      </c>
      <c r="Q62" s="58">
        <v>97</v>
      </c>
      <c r="R62" s="59">
        <v>12680</v>
      </c>
      <c r="S62" s="2">
        <v>368</v>
      </c>
      <c r="T62" s="4">
        <v>69</v>
      </c>
      <c r="U62" s="3">
        <v>6833</v>
      </c>
      <c r="V62" s="57">
        <v>194</v>
      </c>
      <c r="W62" s="58">
        <v>36</v>
      </c>
      <c r="X62" s="60">
        <v>6272</v>
      </c>
    </row>
    <row r="63" spans="1:24">
      <c r="A63" s="52" t="s">
        <v>53</v>
      </c>
      <c r="B63" s="53">
        <v>2538</v>
      </c>
      <c r="C63" s="54">
        <v>29157293</v>
      </c>
      <c r="D63" s="55">
        <v>682</v>
      </c>
      <c r="E63" s="106">
        <f t="shared" si="3"/>
        <v>0.26871552403467297</v>
      </c>
      <c r="F63" s="56">
        <v>497</v>
      </c>
      <c r="G63" s="57">
        <v>482</v>
      </c>
      <c r="H63" s="58">
        <v>97</v>
      </c>
      <c r="I63" s="59">
        <v>14764</v>
      </c>
      <c r="J63" s="57">
        <v>118</v>
      </c>
      <c r="K63" s="58">
        <v>24</v>
      </c>
      <c r="L63" s="59">
        <v>2939</v>
      </c>
      <c r="M63" s="2">
        <v>185</v>
      </c>
      <c r="N63" s="4">
        <v>37</v>
      </c>
      <c r="O63" s="3">
        <v>3772</v>
      </c>
      <c r="P63" s="57">
        <v>482</v>
      </c>
      <c r="Q63" s="58">
        <v>97</v>
      </c>
      <c r="R63" s="59">
        <v>12103</v>
      </c>
      <c r="S63" s="2">
        <v>352</v>
      </c>
      <c r="T63" s="4">
        <v>71</v>
      </c>
      <c r="U63" s="3">
        <v>10391</v>
      </c>
      <c r="V63" s="57">
        <v>170</v>
      </c>
      <c r="W63" s="58">
        <v>34</v>
      </c>
      <c r="X63" s="60">
        <v>9548</v>
      </c>
    </row>
    <row r="64" spans="1:24">
      <c r="A64" s="52" t="s">
        <v>54</v>
      </c>
      <c r="B64" s="53">
        <v>3811</v>
      </c>
      <c r="C64" s="54">
        <v>23717709</v>
      </c>
      <c r="D64" s="55">
        <v>1117</v>
      </c>
      <c r="E64" s="106">
        <f t="shared" si="3"/>
        <v>0.29309892416688532</v>
      </c>
      <c r="F64" s="56">
        <v>419</v>
      </c>
      <c r="G64" s="57">
        <v>397</v>
      </c>
      <c r="H64" s="58">
        <v>95</v>
      </c>
      <c r="I64" s="59">
        <v>12162</v>
      </c>
      <c r="J64" s="57">
        <v>154</v>
      </c>
      <c r="K64" s="58">
        <v>37</v>
      </c>
      <c r="L64" s="59">
        <v>2942</v>
      </c>
      <c r="M64" s="2">
        <v>194</v>
      </c>
      <c r="N64" s="4">
        <v>46</v>
      </c>
      <c r="O64" s="3">
        <v>2824</v>
      </c>
      <c r="P64" s="57">
        <v>387</v>
      </c>
      <c r="Q64" s="58">
        <v>92</v>
      </c>
      <c r="R64" s="59">
        <v>9624</v>
      </c>
      <c r="S64" s="2">
        <v>315</v>
      </c>
      <c r="T64" s="4">
        <v>75</v>
      </c>
      <c r="U64" s="3">
        <v>7237</v>
      </c>
      <c r="V64" s="57">
        <v>150</v>
      </c>
      <c r="W64" s="58">
        <v>36</v>
      </c>
      <c r="X64" s="60">
        <v>5622</v>
      </c>
    </row>
    <row r="65" spans="1:24">
      <c r="A65" s="52" t="s">
        <v>55</v>
      </c>
      <c r="B65" s="53">
        <v>178</v>
      </c>
      <c r="C65" s="54">
        <v>939100</v>
      </c>
      <c r="D65" s="55">
        <v>48</v>
      </c>
      <c r="E65" s="106">
        <f t="shared" si="3"/>
        <v>0.2696629213483146</v>
      </c>
      <c r="F65" s="56">
        <v>44</v>
      </c>
      <c r="G65" s="57">
        <v>42</v>
      </c>
      <c r="H65" s="58">
        <v>95</v>
      </c>
      <c r="I65" s="59">
        <v>7369</v>
      </c>
      <c r="J65" s="57">
        <v>17</v>
      </c>
      <c r="K65" s="58">
        <v>39</v>
      </c>
      <c r="L65" s="59">
        <v>2306</v>
      </c>
      <c r="M65" s="2">
        <v>23</v>
      </c>
      <c r="N65" s="4">
        <v>52</v>
      </c>
      <c r="O65" s="3">
        <v>3396</v>
      </c>
      <c r="P65" s="57">
        <v>42</v>
      </c>
      <c r="Q65" s="58">
        <v>95</v>
      </c>
      <c r="R65" s="59">
        <v>4407</v>
      </c>
      <c r="S65" s="2">
        <v>38</v>
      </c>
      <c r="T65" s="4">
        <v>86</v>
      </c>
      <c r="U65" s="3">
        <v>7191</v>
      </c>
      <c r="V65" s="57">
        <v>10</v>
      </c>
      <c r="W65" s="58">
        <v>23</v>
      </c>
      <c r="X65" s="60">
        <v>12944</v>
      </c>
    </row>
    <row r="66" spans="1:24">
      <c r="A66" s="52" t="s">
        <v>56</v>
      </c>
      <c r="B66" s="53">
        <v>2801</v>
      </c>
      <c r="C66" s="54">
        <v>28003534</v>
      </c>
      <c r="D66" s="55">
        <v>544</v>
      </c>
      <c r="E66" s="106">
        <f t="shared" si="3"/>
        <v>0.19421635130310602</v>
      </c>
      <c r="F66" s="56">
        <v>829</v>
      </c>
      <c r="G66" s="57">
        <v>799</v>
      </c>
      <c r="H66" s="58">
        <v>96</v>
      </c>
      <c r="I66" s="59">
        <v>11695</v>
      </c>
      <c r="J66" s="57">
        <v>159</v>
      </c>
      <c r="K66" s="58">
        <v>19</v>
      </c>
      <c r="L66" s="59">
        <v>2643</v>
      </c>
      <c r="M66" s="2">
        <v>246</v>
      </c>
      <c r="N66" s="4">
        <v>30</v>
      </c>
      <c r="O66" s="3">
        <v>3476</v>
      </c>
      <c r="P66" s="57">
        <v>789</v>
      </c>
      <c r="Q66" s="58">
        <v>95</v>
      </c>
      <c r="R66" s="59">
        <v>9640</v>
      </c>
      <c r="S66" s="2">
        <v>598</v>
      </c>
      <c r="T66" s="4">
        <v>72</v>
      </c>
      <c r="U66" s="3">
        <v>6658</v>
      </c>
      <c r="V66" s="57">
        <v>183</v>
      </c>
      <c r="W66" s="58">
        <v>22</v>
      </c>
      <c r="X66" s="60">
        <v>7397</v>
      </c>
    </row>
    <row r="67" spans="1:24">
      <c r="A67" s="52" t="s">
        <v>57</v>
      </c>
      <c r="B67" s="53">
        <v>1627</v>
      </c>
      <c r="C67" s="54">
        <v>10550344</v>
      </c>
      <c r="D67" s="55">
        <v>412</v>
      </c>
      <c r="E67" s="106">
        <f t="shared" si="3"/>
        <v>0.25322679778733864</v>
      </c>
      <c r="F67" s="56">
        <v>201</v>
      </c>
      <c r="G67" s="57">
        <v>201</v>
      </c>
      <c r="H67" s="58">
        <v>100</v>
      </c>
      <c r="I67" s="59">
        <v>13184</v>
      </c>
      <c r="J67" s="57">
        <v>71</v>
      </c>
      <c r="K67" s="58">
        <v>35</v>
      </c>
      <c r="L67" s="59">
        <v>2919</v>
      </c>
      <c r="M67" s="2">
        <v>79</v>
      </c>
      <c r="N67" s="4">
        <v>39</v>
      </c>
      <c r="O67" s="3">
        <v>3739</v>
      </c>
      <c r="P67" s="57">
        <v>200</v>
      </c>
      <c r="Q67" s="58">
        <v>100</v>
      </c>
      <c r="R67" s="59">
        <v>10454</v>
      </c>
      <c r="S67" s="2">
        <v>161</v>
      </c>
      <c r="T67" s="4">
        <v>80</v>
      </c>
      <c r="U67" s="3">
        <v>11152</v>
      </c>
      <c r="V67" s="57">
        <v>66</v>
      </c>
      <c r="W67" s="58">
        <v>33</v>
      </c>
      <c r="X67" s="60">
        <v>9580</v>
      </c>
    </row>
    <row r="68" spans="1:24">
      <c r="A68" s="52" t="s">
        <v>58</v>
      </c>
      <c r="B68" s="53">
        <v>184</v>
      </c>
      <c r="C68" s="54">
        <v>680987</v>
      </c>
      <c r="D68" s="55">
        <v>76</v>
      </c>
      <c r="E68" s="106">
        <f t="shared" si="3"/>
        <v>0.41304347826086957</v>
      </c>
      <c r="F68" s="56">
        <v>39</v>
      </c>
      <c r="G68" s="57">
        <v>38</v>
      </c>
      <c r="H68" s="58">
        <v>97</v>
      </c>
      <c r="I68" s="59">
        <v>4587</v>
      </c>
      <c r="J68" s="57">
        <v>11</v>
      </c>
      <c r="K68" s="58">
        <v>28</v>
      </c>
      <c r="L68" s="59">
        <v>2802</v>
      </c>
      <c r="M68" s="2">
        <v>14</v>
      </c>
      <c r="N68" s="4">
        <v>36</v>
      </c>
      <c r="O68" s="3">
        <v>3053</v>
      </c>
      <c r="P68" s="57">
        <v>38</v>
      </c>
      <c r="Q68" s="58">
        <v>97</v>
      </c>
      <c r="R68" s="59">
        <v>2516</v>
      </c>
      <c r="S68" s="2">
        <v>25</v>
      </c>
      <c r="T68" s="4">
        <v>64</v>
      </c>
      <c r="U68" s="3">
        <v>8681</v>
      </c>
      <c r="V68" s="57">
        <v>3</v>
      </c>
      <c r="W68" s="58">
        <v>8</v>
      </c>
      <c r="X68" s="60">
        <v>12296</v>
      </c>
    </row>
    <row r="69" spans="1:24">
      <c r="A69" s="52" t="s">
        <v>59</v>
      </c>
      <c r="B69" s="53">
        <v>1139</v>
      </c>
      <c r="C69" s="54">
        <v>4634358</v>
      </c>
      <c r="D69" s="55">
        <v>437</v>
      </c>
      <c r="E69" s="106">
        <f t="shared" si="3"/>
        <v>0.38366988586479367</v>
      </c>
      <c r="F69" s="56">
        <v>142</v>
      </c>
      <c r="G69" s="57">
        <v>136</v>
      </c>
      <c r="H69" s="58">
        <v>96</v>
      </c>
      <c r="I69" s="59">
        <v>7962</v>
      </c>
      <c r="J69" s="57">
        <v>53</v>
      </c>
      <c r="K69" s="58">
        <v>37</v>
      </c>
      <c r="L69" s="59">
        <v>2557</v>
      </c>
      <c r="M69" s="2">
        <v>48</v>
      </c>
      <c r="N69" s="4">
        <v>34</v>
      </c>
      <c r="O69" s="3">
        <v>3569</v>
      </c>
      <c r="P69" s="57">
        <v>136</v>
      </c>
      <c r="Q69" s="58">
        <v>96</v>
      </c>
      <c r="R69" s="59">
        <v>5390</v>
      </c>
      <c r="S69" s="2">
        <v>104</v>
      </c>
      <c r="T69" s="4">
        <v>73</v>
      </c>
      <c r="U69" s="3">
        <v>9067</v>
      </c>
      <c r="V69" s="57">
        <v>39</v>
      </c>
      <c r="W69" s="58">
        <v>27</v>
      </c>
      <c r="X69" s="60">
        <v>11167</v>
      </c>
    </row>
    <row r="70" spans="1:24">
      <c r="A70" s="52" t="s">
        <v>60</v>
      </c>
      <c r="B70" s="53">
        <v>2625</v>
      </c>
      <c r="C70" s="54">
        <v>32066204</v>
      </c>
      <c r="D70" s="55">
        <v>636</v>
      </c>
      <c r="E70" s="106">
        <f t="shared" si="3"/>
        <v>0.2422857142857143</v>
      </c>
      <c r="F70" s="56">
        <v>669</v>
      </c>
      <c r="G70" s="57">
        <v>611</v>
      </c>
      <c r="H70" s="58">
        <v>91</v>
      </c>
      <c r="I70" s="59">
        <v>13775</v>
      </c>
      <c r="J70" s="57">
        <v>102</v>
      </c>
      <c r="K70" s="58">
        <v>15</v>
      </c>
      <c r="L70" s="59">
        <v>2908</v>
      </c>
      <c r="M70" s="2">
        <v>153</v>
      </c>
      <c r="N70" s="4">
        <v>23</v>
      </c>
      <c r="O70" s="3">
        <v>3858</v>
      </c>
      <c r="P70" s="57">
        <v>611</v>
      </c>
      <c r="Q70" s="58">
        <v>91</v>
      </c>
      <c r="R70" s="59">
        <v>12106</v>
      </c>
      <c r="S70" s="2">
        <v>512</v>
      </c>
      <c r="T70" s="4">
        <v>77</v>
      </c>
      <c r="U70" s="3">
        <v>4416</v>
      </c>
      <c r="V70" s="57">
        <v>155</v>
      </c>
      <c r="W70" s="58">
        <v>23</v>
      </c>
      <c r="X70" s="60">
        <v>1499</v>
      </c>
    </row>
    <row r="71" spans="1:24">
      <c r="A71" s="52" t="s">
        <v>61</v>
      </c>
      <c r="B71" s="53">
        <v>2100</v>
      </c>
      <c r="C71" s="54">
        <v>24806716</v>
      </c>
      <c r="D71" s="55">
        <v>527</v>
      </c>
      <c r="E71" s="106">
        <f t="shared" si="3"/>
        <v>0.25095238095238093</v>
      </c>
      <c r="F71" s="56">
        <v>455</v>
      </c>
      <c r="G71" s="57">
        <v>437</v>
      </c>
      <c r="H71" s="58">
        <v>96</v>
      </c>
      <c r="I71" s="59">
        <v>13481</v>
      </c>
      <c r="J71" s="57">
        <v>115</v>
      </c>
      <c r="K71" s="58">
        <v>25</v>
      </c>
      <c r="L71" s="59">
        <v>2738</v>
      </c>
      <c r="M71" s="2">
        <v>158</v>
      </c>
      <c r="N71" s="4">
        <v>35</v>
      </c>
      <c r="O71" s="3">
        <v>3698</v>
      </c>
      <c r="P71" s="57">
        <v>435</v>
      </c>
      <c r="Q71" s="58">
        <v>96</v>
      </c>
      <c r="R71" s="59">
        <v>11013</v>
      </c>
      <c r="S71" s="2">
        <v>308</v>
      </c>
      <c r="T71" s="4">
        <v>68</v>
      </c>
      <c r="U71" s="3">
        <v>8313</v>
      </c>
      <c r="V71" s="57">
        <v>104</v>
      </c>
      <c r="W71" s="58">
        <v>23</v>
      </c>
      <c r="X71" s="60">
        <v>10128</v>
      </c>
    </row>
    <row r="72" spans="1:24">
      <c r="A72" s="52" t="s">
        <v>62</v>
      </c>
      <c r="B72" s="53">
        <v>1920</v>
      </c>
      <c r="C72" s="54">
        <v>30474685</v>
      </c>
      <c r="D72" s="55">
        <v>247</v>
      </c>
      <c r="E72" s="106">
        <f t="shared" si="3"/>
        <v>0.12864583333333332</v>
      </c>
      <c r="F72" s="56">
        <v>485</v>
      </c>
      <c r="G72" s="57">
        <v>361</v>
      </c>
      <c r="H72" s="58">
        <v>74</v>
      </c>
      <c r="I72" s="59">
        <v>21214</v>
      </c>
      <c r="J72" s="57">
        <v>70</v>
      </c>
      <c r="K72" s="58">
        <v>14</v>
      </c>
      <c r="L72" s="59">
        <v>2678</v>
      </c>
      <c r="M72" s="2">
        <v>22</v>
      </c>
      <c r="N72" s="4">
        <v>5</v>
      </c>
      <c r="O72" s="3">
        <v>3707</v>
      </c>
      <c r="P72" s="57">
        <v>343</v>
      </c>
      <c r="Q72" s="58">
        <v>71</v>
      </c>
      <c r="R72" s="59">
        <v>21184</v>
      </c>
      <c r="S72" s="2">
        <v>281</v>
      </c>
      <c r="T72" s="4">
        <v>58</v>
      </c>
      <c r="U72" s="3">
        <v>3471</v>
      </c>
      <c r="V72" s="57">
        <v>69</v>
      </c>
      <c r="W72" s="58">
        <v>14</v>
      </c>
      <c r="X72" s="60">
        <v>2604</v>
      </c>
    </row>
    <row r="73" spans="1:24">
      <c r="A73" s="52" t="s">
        <v>63</v>
      </c>
      <c r="B73" s="53">
        <v>766</v>
      </c>
      <c r="C73" s="54">
        <v>3682149</v>
      </c>
      <c r="D73" s="55">
        <v>221</v>
      </c>
      <c r="E73" s="106">
        <f t="shared" si="3"/>
        <v>0.28851174934725848</v>
      </c>
      <c r="F73" s="56">
        <v>179</v>
      </c>
      <c r="G73" s="57">
        <v>165</v>
      </c>
      <c r="H73" s="58">
        <v>92</v>
      </c>
      <c r="I73" s="59">
        <v>6028</v>
      </c>
      <c r="J73" s="57">
        <v>54</v>
      </c>
      <c r="K73" s="58">
        <v>30</v>
      </c>
      <c r="L73" s="59">
        <v>2319</v>
      </c>
      <c r="M73" s="2">
        <v>13</v>
      </c>
      <c r="N73" s="4">
        <v>7</v>
      </c>
      <c r="O73" s="3">
        <v>3499</v>
      </c>
      <c r="P73" s="57">
        <v>164</v>
      </c>
      <c r="Q73" s="58">
        <v>92</v>
      </c>
      <c r="R73" s="59">
        <v>4708</v>
      </c>
      <c r="S73" s="2">
        <v>106</v>
      </c>
      <c r="T73" s="4">
        <v>59</v>
      </c>
      <c r="U73" s="3">
        <v>4218</v>
      </c>
      <c r="V73" s="57">
        <v>17</v>
      </c>
      <c r="W73" s="58">
        <v>9</v>
      </c>
      <c r="X73" s="60">
        <v>5183</v>
      </c>
    </row>
    <row r="74" spans="1:24">
      <c r="A74" s="52" t="s">
        <v>64</v>
      </c>
      <c r="B74" s="53">
        <v>735</v>
      </c>
      <c r="C74" s="54">
        <v>5820297</v>
      </c>
      <c r="D74" s="55">
        <v>202</v>
      </c>
      <c r="E74" s="106">
        <f t="shared" si="3"/>
        <v>0.2748299319727891</v>
      </c>
      <c r="F74" s="56">
        <v>146</v>
      </c>
      <c r="G74" s="57">
        <v>127</v>
      </c>
      <c r="H74" s="58">
        <v>87</v>
      </c>
      <c r="I74" s="59">
        <v>9572</v>
      </c>
      <c r="J74" s="57">
        <v>30</v>
      </c>
      <c r="K74" s="58">
        <v>21</v>
      </c>
      <c r="L74" s="59">
        <v>2730</v>
      </c>
      <c r="M74" s="2">
        <v>23</v>
      </c>
      <c r="N74" s="4">
        <v>16</v>
      </c>
      <c r="O74" s="3">
        <v>3637</v>
      </c>
      <c r="P74" s="57">
        <v>127</v>
      </c>
      <c r="Q74" s="58">
        <v>87</v>
      </c>
      <c r="R74" s="59">
        <v>8052</v>
      </c>
      <c r="S74" s="2">
        <v>108</v>
      </c>
      <c r="T74" s="4">
        <v>74</v>
      </c>
      <c r="U74" s="3">
        <v>9039</v>
      </c>
      <c r="V74" s="57">
        <v>32</v>
      </c>
      <c r="W74" s="58">
        <v>22</v>
      </c>
      <c r="X74" s="60">
        <v>16657</v>
      </c>
    </row>
    <row r="75" spans="1:24">
      <c r="A75" s="52" t="s">
        <v>65</v>
      </c>
      <c r="B75" s="53">
        <v>1220</v>
      </c>
      <c r="C75" s="54">
        <v>5855758</v>
      </c>
      <c r="D75" s="55">
        <v>390</v>
      </c>
      <c r="E75" s="106">
        <f t="shared" si="3"/>
        <v>0.31967213114754101</v>
      </c>
      <c r="F75" s="56">
        <v>233</v>
      </c>
      <c r="G75" s="57">
        <v>232</v>
      </c>
      <c r="H75" s="58">
        <v>100</v>
      </c>
      <c r="I75" s="59">
        <v>5609</v>
      </c>
      <c r="J75" s="57">
        <v>74</v>
      </c>
      <c r="K75" s="58">
        <v>32</v>
      </c>
      <c r="L75" s="59">
        <v>2821</v>
      </c>
      <c r="M75" s="2">
        <v>51</v>
      </c>
      <c r="N75" s="4">
        <v>22</v>
      </c>
      <c r="O75" s="3">
        <v>3308</v>
      </c>
      <c r="P75" s="57">
        <v>232</v>
      </c>
      <c r="Q75" s="58">
        <v>100</v>
      </c>
      <c r="R75" s="59">
        <v>3818</v>
      </c>
      <c r="S75" s="2">
        <v>198</v>
      </c>
      <c r="T75" s="4">
        <v>85</v>
      </c>
      <c r="U75" s="3">
        <v>7032</v>
      </c>
      <c r="V75" s="57">
        <v>73</v>
      </c>
      <c r="W75" s="58">
        <v>31</v>
      </c>
      <c r="X75" s="60">
        <v>8288</v>
      </c>
    </row>
    <row r="76" spans="1:24">
      <c r="A76" s="52" t="s">
        <v>66</v>
      </c>
      <c r="B76" s="53">
        <v>2946</v>
      </c>
      <c r="C76" s="54">
        <v>19269754</v>
      </c>
      <c r="D76" s="55">
        <v>653</v>
      </c>
      <c r="E76" s="106">
        <f t="shared" si="3"/>
        <v>0.22165648336727767</v>
      </c>
      <c r="F76" s="56">
        <v>526</v>
      </c>
      <c r="G76" s="57">
        <v>521</v>
      </c>
      <c r="H76" s="58">
        <v>99</v>
      </c>
      <c r="I76" s="59">
        <v>9971</v>
      </c>
      <c r="J76" s="57">
        <v>137</v>
      </c>
      <c r="K76" s="58">
        <v>26</v>
      </c>
      <c r="L76" s="59">
        <v>2869</v>
      </c>
      <c r="M76" s="2">
        <v>181</v>
      </c>
      <c r="N76" s="4">
        <v>34</v>
      </c>
      <c r="O76" s="3">
        <v>3621</v>
      </c>
      <c r="P76" s="57">
        <v>515</v>
      </c>
      <c r="Q76" s="58">
        <v>98</v>
      </c>
      <c r="R76" s="59">
        <v>7746</v>
      </c>
      <c r="S76" s="2">
        <v>386</v>
      </c>
      <c r="T76" s="4">
        <v>73</v>
      </c>
      <c r="U76" s="3">
        <v>6070</v>
      </c>
      <c r="V76" s="57">
        <v>55</v>
      </c>
      <c r="W76" s="58">
        <v>10</v>
      </c>
      <c r="X76" s="60">
        <v>11471</v>
      </c>
    </row>
    <row r="77" spans="1:24">
      <c r="A77" s="52" t="s">
        <v>67</v>
      </c>
      <c r="B77" s="53">
        <v>113</v>
      </c>
      <c r="C77" s="54">
        <v>162464</v>
      </c>
      <c r="D77" s="55">
        <v>38</v>
      </c>
      <c r="E77" s="106">
        <f t="shared" si="3"/>
        <v>0.33628318584070799</v>
      </c>
      <c r="F77" s="56">
        <v>15</v>
      </c>
      <c r="G77" s="57">
        <v>11</v>
      </c>
      <c r="H77" s="58">
        <v>73</v>
      </c>
      <c r="I77" s="59">
        <v>3479</v>
      </c>
      <c r="J77" s="57">
        <v>7</v>
      </c>
      <c r="K77" s="58">
        <v>47</v>
      </c>
      <c r="L77" s="59">
        <v>2396</v>
      </c>
      <c r="M77" s="2">
        <v>7</v>
      </c>
      <c r="N77" s="4">
        <v>47</v>
      </c>
      <c r="O77" s="3">
        <v>2361</v>
      </c>
      <c r="P77" s="57">
        <v>6</v>
      </c>
      <c r="Q77" s="58">
        <v>40</v>
      </c>
      <c r="R77" s="59">
        <v>167</v>
      </c>
      <c r="S77" s="2">
        <v>14</v>
      </c>
      <c r="T77" s="4">
        <v>93</v>
      </c>
      <c r="U77" s="3">
        <v>8808</v>
      </c>
      <c r="V77" s="57">
        <v>5</v>
      </c>
      <c r="W77" s="58">
        <v>33</v>
      </c>
      <c r="X77" s="60">
        <v>4401</v>
      </c>
    </row>
    <row r="78" spans="1:24">
      <c r="A78" s="52" t="s">
        <v>68</v>
      </c>
      <c r="B78" s="53">
        <v>175</v>
      </c>
      <c r="C78" s="54">
        <v>1003284</v>
      </c>
      <c r="D78" s="55">
        <v>101</v>
      </c>
      <c r="E78" s="106">
        <f t="shared" si="3"/>
        <v>0.57714285714285718</v>
      </c>
      <c r="F78" s="56">
        <v>21</v>
      </c>
      <c r="G78" s="57">
        <v>21</v>
      </c>
      <c r="H78" s="58">
        <v>100</v>
      </c>
      <c r="I78" s="59">
        <v>5068</v>
      </c>
      <c r="J78" s="57">
        <v>8</v>
      </c>
      <c r="K78" s="58">
        <v>38</v>
      </c>
      <c r="L78" s="59">
        <v>2273</v>
      </c>
      <c r="M78" s="2">
        <v>12</v>
      </c>
      <c r="N78" s="4">
        <v>57</v>
      </c>
      <c r="O78" s="3">
        <v>2870</v>
      </c>
      <c r="P78" s="57">
        <v>19</v>
      </c>
      <c r="Q78" s="58">
        <v>90</v>
      </c>
      <c r="R78" s="59">
        <v>2652</v>
      </c>
      <c r="S78" s="2">
        <v>16</v>
      </c>
      <c r="T78" s="4">
        <v>76</v>
      </c>
      <c r="U78" s="3">
        <v>7901</v>
      </c>
      <c r="V78" s="57">
        <v>7</v>
      </c>
      <c r="W78" s="58">
        <v>33</v>
      </c>
      <c r="X78" s="60">
        <v>7239</v>
      </c>
    </row>
    <row r="79" spans="1:24">
      <c r="A79" s="52" t="s">
        <v>69</v>
      </c>
      <c r="B79" s="53">
        <v>1952</v>
      </c>
      <c r="C79" s="54">
        <v>23988159</v>
      </c>
      <c r="D79" s="55">
        <v>271</v>
      </c>
      <c r="E79" s="106">
        <f t="shared" si="3"/>
        <v>0.13883196721311475</v>
      </c>
      <c r="F79" s="56">
        <v>515</v>
      </c>
      <c r="G79" s="57">
        <v>482</v>
      </c>
      <c r="H79" s="58">
        <v>94</v>
      </c>
      <c r="I79" s="59">
        <v>13543</v>
      </c>
      <c r="J79" s="57">
        <v>59</v>
      </c>
      <c r="K79" s="58">
        <v>11</v>
      </c>
      <c r="L79" s="59">
        <v>2734</v>
      </c>
      <c r="M79" s="2">
        <v>114</v>
      </c>
      <c r="N79" s="4">
        <v>22</v>
      </c>
      <c r="O79" s="3">
        <v>3539</v>
      </c>
      <c r="P79" s="57">
        <v>471</v>
      </c>
      <c r="Q79" s="58">
        <v>91</v>
      </c>
      <c r="R79" s="59">
        <v>12226</v>
      </c>
      <c r="S79" s="2">
        <v>288</v>
      </c>
      <c r="T79" s="4">
        <v>56</v>
      </c>
      <c r="U79" s="3">
        <v>8003</v>
      </c>
      <c r="V79" s="57">
        <v>167</v>
      </c>
      <c r="W79" s="58">
        <v>32</v>
      </c>
      <c r="X79" s="60">
        <v>6570</v>
      </c>
    </row>
    <row r="80" spans="1:24">
      <c r="A80" s="52" t="s">
        <v>70</v>
      </c>
      <c r="B80" s="53">
        <v>2042</v>
      </c>
      <c r="C80" s="54">
        <v>14897735</v>
      </c>
      <c r="D80" s="55">
        <v>356</v>
      </c>
      <c r="E80" s="106">
        <f t="shared" si="3"/>
        <v>0.1743388834476004</v>
      </c>
      <c r="F80" s="56">
        <v>397</v>
      </c>
      <c r="G80" s="57">
        <v>388</v>
      </c>
      <c r="H80" s="58">
        <v>98</v>
      </c>
      <c r="I80" s="59">
        <v>11344</v>
      </c>
      <c r="J80" s="57">
        <v>88</v>
      </c>
      <c r="K80" s="58">
        <v>22</v>
      </c>
      <c r="L80" s="59">
        <v>2537</v>
      </c>
      <c r="M80" s="2">
        <v>100</v>
      </c>
      <c r="N80" s="4">
        <v>25</v>
      </c>
      <c r="O80" s="3">
        <v>3513</v>
      </c>
      <c r="P80" s="57">
        <v>388</v>
      </c>
      <c r="Q80" s="58">
        <v>98</v>
      </c>
      <c r="R80" s="59">
        <v>9581</v>
      </c>
      <c r="S80" s="2">
        <v>263</v>
      </c>
      <c r="T80" s="4">
        <v>66</v>
      </c>
      <c r="U80" s="3">
        <v>6752</v>
      </c>
      <c r="V80" s="57">
        <v>79</v>
      </c>
      <c r="W80" s="58">
        <v>20</v>
      </c>
      <c r="X80" s="60">
        <v>9647</v>
      </c>
    </row>
    <row r="81" spans="1:24">
      <c r="A81" s="52" t="s">
        <v>71</v>
      </c>
      <c r="B81" s="53">
        <v>3040</v>
      </c>
      <c r="C81" s="54">
        <v>39398438</v>
      </c>
      <c r="D81" s="55">
        <v>367</v>
      </c>
      <c r="E81" s="106">
        <f t="shared" si="3"/>
        <v>0.12072368421052632</v>
      </c>
      <c r="F81" s="56">
        <v>751</v>
      </c>
      <c r="G81" s="57">
        <v>635</v>
      </c>
      <c r="H81" s="58">
        <v>85</v>
      </c>
      <c r="I81" s="59">
        <v>15489</v>
      </c>
      <c r="J81" s="57">
        <v>90</v>
      </c>
      <c r="K81" s="58">
        <v>12</v>
      </c>
      <c r="L81" s="59">
        <v>2994</v>
      </c>
      <c r="M81" s="2">
        <v>105</v>
      </c>
      <c r="N81" s="4">
        <v>14</v>
      </c>
      <c r="O81" s="3">
        <v>3858</v>
      </c>
      <c r="P81" s="57">
        <v>615</v>
      </c>
      <c r="Q81" s="58">
        <v>82</v>
      </c>
      <c r="R81" s="59">
        <v>14537</v>
      </c>
      <c r="S81" s="2">
        <v>416</v>
      </c>
      <c r="T81" s="4">
        <v>55</v>
      </c>
      <c r="U81" s="3">
        <v>5702</v>
      </c>
      <c r="V81" s="57">
        <v>149</v>
      </c>
      <c r="W81" s="58">
        <v>20</v>
      </c>
      <c r="X81" s="60">
        <v>5126</v>
      </c>
    </row>
    <row r="82" spans="1:24">
      <c r="A82" s="52" t="s">
        <v>72</v>
      </c>
      <c r="B82" s="53">
        <v>6076</v>
      </c>
      <c r="C82" s="54">
        <v>57310122</v>
      </c>
      <c r="D82" s="55">
        <v>800</v>
      </c>
      <c r="E82" s="106">
        <f t="shared" si="3"/>
        <v>0.1316655694535879</v>
      </c>
      <c r="F82" s="56">
        <v>1312</v>
      </c>
      <c r="G82" s="57">
        <v>1286</v>
      </c>
      <c r="H82" s="58">
        <v>98</v>
      </c>
      <c r="I82" s="59">
        <v>12165</v>
      </c>
      <c r="J82" s="57">
        <v>165</v>
      </c>
      <c r="K82" s="58">
        <v>13</v>
      </c>
      <c r="L82" s="59">
        <v>2716</v>
      </c>
      <c r="M82" s="2">
        <v>249</v>
      </c>
      <c r="N82" s="4">
        <v>19</v>
      </c>
      <c r="O82" s="3">
        <v>3744</v>
      </c>
      <c r="P82" s="57">
        <v>1279</v>
      </c>
      <c r="Q82" s="58">
        <v>97</v>
      </c>
      <c r="R82" s="59">
        <v>10932</v>
      </c>
      <c r="S82" s="2">
        <v>748</v>
      </c>
      <c r="T82" s="4">
        <v>57</v>
      </c>
      <c r="U82" s="3">
        <v>6996</v>
      </c>
      <c r="V82" s="57">
        <v>179</v>
      </c>
      <c r="W82" s="58">
        <v>14</v>
      </c>
      <c r="X82" s="60">
        <v>11124</v>
      </c>
    </row>
    <row r="83" spans="1:24">
      <c r="A83" s="61" t="s">
        <v>73</v>
      </c>
      <c r="B83" s="62">
        <f>SUM(B58:B82)</f>
        <v>48985</v>
      </c>
      <c r="C83" s="63">
        <f>SUM(C58:C82)</f>
        <v>466436152</v>
      </c>
      <c r="D83" s="64">
        <f>SUM(D58:D82)</f>
        <v>10223</v>
      </c>
      <c r="E83" s="107">
        <f t="shared" si="3"/>
        <v>0.20869653975706848</v>
      </c>
      <c r="F83" s="65">
        <f>SUM(F58:F82)</f>
        <v>10091</v>
      </c>
      <c r="G83" s="66">
        <f>SUM(G58:G82)</f>
        <v>9371</v>
      </c>
      <c r="H83" s="67">
        <f>SUMPRODUCT(G58:G82,H58:H82)/SUM(G58:G82)</f>
        <v>93.571016967239359</v>
      </c>
      <c r="I83" s="68">
        <f>SUMPRODUCT(H58:H82,I58:I82)/SUM(H58:H82)</f>
        <v>11087.579991375593</v>
      </c>
      <c r="J83" s="66">
        <f>SUM(J58:J82)</f>
        <v>2015</v>
      </c>
      <c r="K83" s="69">
        <f>SUMPRODUCT(J58:J82,K58:K82)/SUM(J58:J82)</f>
        <v>23.134987593052109</v>
      </c>
      <c r="L83" s="68">
        <f>SUMPRODUCT(K58:K82,L58:L82)/SUM(K58:K82)</f>
        <v>2676.6324921135647</v>
      </c>
      <c r="M83" s="70">
        <f t="shared" ref="M83" si="4">SUM(M58:M82)</f>
        <v>2557</v>
      </c>
      <c r="N83" s="71">
        <f t="shared" ref="N83:O83" si="5">SUMPRODUCT(M58:M82,N58:N82)/SUM(M58:M82)</f>
        <v>30.337504888541261</v>
      </c>
      <c r="O83" s="72">
        <f t="shared" si="5"/>
        <v>3395.65</v>
      </c>
      <c r="P83" s="66">
        <f t="shared" ref="P83" si="6">SUM(P58:P82)</f>
        <v>9220</v>
      </c>
      <c r="Q83" s="69">
        <f t="shared" ref="Q83:R83" si="7">SUMPRODUCT(P58:P82,Q58:Q82)/SUM(P58:P82)</f>
        <v>92.42451193058568</v>
      </c>
      <c r="R83" s="68">
        <f t="shared" si="7"/>
        <v>9224.6794130724775</v>
      </c>
      <c r="S83" s="70">
        <f t="shared" ref="S83" si="8">SUM(S58:S82)</f>
        <v>6680</v>
      </c>
      <c r="T83" s="71">
        <f t="shared" ref="T83:U83" si="9">SUMPRODUCT(S58:S82,T58:T82)/SUM(S58:S82)</f>
        <v>68.05</v>
      </c>
      <c r="U83" s="72">
        <f t="shared" si="9"/>
        <v>7261.4837421563034</v>
      </c>
      <c r="V83" s="66">
        <f t="shared" ref="V83" si="10">SUM(V58:V82)</f>
        <v>2166</v>
      </c>
      <c r="W83" s="69">
        <f t="shared" ref="W83:X83" si="11">SUMPRODUCT(V58:V82,W58:W82)/SUM(V58:V82)</f>
        <v>24.849030470914126</v>
      </c>
      <c r="X83" s="73">
        <f t="shared" si="11"/>
        <v>8154.8785211267605</v>
      </c>
    </row>
    <row r="84" spans="1:24">
      <c r="A84" s="52"/>
      <c r="B84" s="53"/>
      <c r="C84" s="54"/>
      <c r="D84" s="55"/>
      <c r="E84" s="55"/>
      <c r="F84" s="56"/>
      <c r="G84" s="57"/>
      <c r="H84" s="58"/>
      <c r="I84" s="59"/>
      <c r="J84" s="57"/>
      <c r="K84" s="58"/>
      <c r="L84" s="59"/>
      <c r="M84" s="2"/>
      <c r="N84" s="4"/>
      <c r="O84" s="3"/>
      <c r="P84" s="57"/>
      <c r="Q84" s="58"/>
      <c r="R84" s="59"/>
      <c r="S84" s="2"/>
      <c r="T84" s="4"/>
      <c r="U84" s="3"/>
      <c r="V84" s="57"/>
      <c r="W84" s="58"/>
      <c r="X84" s="60"/>
    </row>
    <row r="85" spans="1:24">
      <c r="A85" s="61" t="s">
        <v>74</v>
      </c>
      <c r="B85" s="62"/>
      <c r="C85" s="63"/>
      <c r="D85" s="64"/>
      <c r="E85" s="64"/>
      <c r="F85" s="65"/>
      <c r="G85" s="66"/>
      <c r="H85" s="75"/>
      <c r="I85" s="68"/>
      <c r="J85" s="66"/>
      <c r="K85" s="75"/>
      <c r="L85" s="68"/>
      <c r="M85" s="70"/>
      <c r="N85" s="76"/>
      <c r="O85" s="72"/>
      <c r="P85" s="66"/>
      <c r="Q85" s="75"/>
      <c r="R85" s="68"/>
      <c r="S85" s="70"/>
      <c r="T85" s="76"/>
      <c r="U85" s="72"/>
      <c r="V85" s="66"/>
      <c r="W85" s="75"/>
      <c r="X85" s="73"/>
    </row>
    <row r="86" spans="1:24">
      <c r="A86" s="52" t="s">
        <v>75</v>
      </c>
      <c r="B86" s="53">
        <v>151</v>
      </c>
      <c r="C86" s="54">
        <v>390444</v>
      </c>
      <c r="D86" s="55">
        <v>108</v>
      </c>
      <c r="E86" s="106">
        <f t="shared" ref="E86:E144" si="12">SUM(D86/B86)</f>
        <v>0.71523178807947019</v>
      </c>
      <c r="F86" s="56">
        <v>16</v>
      </c>
      <c r="G86" s="57">
        <v>8</v>
      </c>
      <c r="H86" s="58">
        <v>50</v>
      </c>
      <c r="I86" s="59">
        <v>4712</v>
      </c>
      <c r="J86" s="57">
        <v>6</v>
      </c>
      <c r="K86" s="58">
        <v>38</v>
      </c>
      <c r="L86" s="59">
        <v>2509</v>
      </c>
      <c r="M86" s="2">
        <v>8</v>
      </c>
      <c r="N86" s="4">
        <v>50</v>
      </c>
      <c r="O86" s="3">
        <v>2368</v>
      </c>
      <c r="P86" s="57"/>
      <c r="Q86" s="58"/>
      <c r="R86" s="59"/>
      <c r="S86" s="2">
        <v>11</v>
      </c>
      <c r="T86" s="4">
        <v>69</v>
      </c>
      <c r="U86" s="3">
        <v>11729</v>
      </c>
      <c r="V86" s="57">
        <v>2</v>
      </c>
      <c r="W86" s="58">
        <v>13</v>
      </c>
      <c r="X86" s="60">
        <v>24287</v>
      </c>
    </row>
    <row r="87" spans="1:24">
      <c r="A87" s="52" t="s">
        <v>76</v>
      </c>
      <c r="B87" s="53">
        <v>51</v>
      </c>
      <c r="C87" s="54">
        <v>213179</v>
      </c>
      <c r="D87" s="55">
        <v>51</v>
      </c>
      <c r="E87" s="106">
        <f t="shared" si="12"/>
        <v>1</v>
      </c>
      <c r="F87" s="56">
        <v>41</v>
      </c>
      <c r="G87" s="57">
        <v>41</v>
      </c>
      <c r="H87" s="58">
        <v>100</v>
      </c>
      <c r="I87" s="59">
        <v>4786</v>
      </c>
      <c r="J87" s="57">
        <v>41</v>
      </c>
      <c r="K87" s="58">
        <v>100</v>
      </c>
      <c r="L87" s="59">
        <v>3700</v>
      </c>
      <c r="M87" s="2">
        <v>41</v>
      </c>
      <c r="N87" s="4">
        <v>100</v>
      </c>
      <c r="O87" s="3">
        <v>838</v>
      </c>
      <c r="P87" s="57"/>
      <c r="Q87" s="58"/>
      <c r="R87" s="59"/>
      <c r="S87" s="2"/>
      <c r="T87" s="4"/>
      <c r="U87" s="3"/>
      <c r="V87" s="57"/>
      <c r="W87" s="58"/>
      <c r="X87" s="60"/>
    </row>
    <row r="88" spans="1:24">
      <c r="A88" s="52" t="s">
        <v>77</v>
      </c>
      <c r="B88" s="53">
        <v>1077</v>
      </c>
      <c r="C88" s="54">
        <v>299834</v>
      </c>
      <c r="D88" s="55">
        <v>145</v>
      </c>
      <c r="E88" s="106">
        <f t="shared" si="12"/>
        <v>0.13463324048282266</v>
      </c>
      <c r="F88" s="56">
        <v>102</v>
      </c>
      <c r="G88" s="57">
        <v>9</v>
      </c>
      <c r="H88" s="58">
        <v>9</v>
      </c>
      <c r="I88" s="59">
        <v>2580</v>
      </c>
      <c r="J88" s="57">
        <v>9</v>
      </c>
      <c r="K88" s="58">
        <v>9</v>
      </c>
      <c r="L88" s="59">
        <v>1521</v>
      </c>
      <c r="M88" s="2">
        <v>9</v>
      </c>
      <c r="N88" s="4">
        <v>9</v>
      </c>
      <c r="O88" s="3">
        <v>837</v>
      </c>
      <c r="P88" s="57">
        <v>2</v>
      </c>
      <c r="Q88" s="58">
        <v>2</v>
      </c>
      <c r="R88" s="59">
        <v>250</v>
      </c>
      <c r="S88" s="2">
        <v>25</v>
      </c>
      <c r="T88" s="4">
        <v>25</v>
      </c>
      <c r="U88" s="3">
        <v>5699</v>
      </c>
      <c r="V88" s="57">
        <v>11</v>
      </c>
      <c r="W88" s="58">
        <v>11</v>
      </c>
      <c r="X88" s="60">
        <v>6168</v>
      </c>
    </row>
    <row r="89" spans="1:24">
      <c r="A89" s="52" t="s">
        <v>78</v>
      </c>
      <c r="B89" s="53">
        <v>1743</v>
      </c>
      <c r="C89" s="54">
        <v>1285926</v>
      </c>
      <c r="D89" s="55">
        <v>177</v>
      </c>
      <c r="E89" s="106">
        <f t="shared" si="12"/>
        <v>0.10154905335628227</v>
      </c>
      <c r="F89" s="56">
        <v>439</v>
      </c>
      <c r="G89" s="57">
        <v>321</v>
      </c>
      <c r="H89" s="58">
        <v>73</v>
      </c>
      <c r="I89" s="59">
        <v>4006</v>
      </c>
      <c r="J89" s="57">
        <v>177</v>
      </c>
      <c r="K89" s="58">
        <v>40</v>
      </c>
      <c r="L89" s="59">
        <v>2767</v>
      </c>
      <c r="M89" s="2">
        <v>200</v>
      </c>
      <c r="N89" s="4">
        <v>46</v>
      </c>
      <c r="O89" s="3">
        <v>2562</v>
      </c>
      <c r="P89" s="57">
        <v>279</v>
      </c>
      <c r="Q89" s="58">
        <v>64</v>
      </c>
      <c r="R89" s="59">
        <v>803</v>
      </c>
      <c r="S89" s="2">
        <v>393</v>
      </c>
      <c r="T89" s="4">
        <v>90</v>
      </c>
      <c r="U89" s="3">
        <v>11258</v>
      </c>
      <c r="V89" s="57">
        <v>208</v>
      </c>
      <c r="W89" s="58">
        <v>47</v>
      </c>
      <c r="X89" s="60">
        <v>12197</v>
      </c>
    </row>
    <row r="90" spans="1:24">
      <c r="A90" s="52" t="s">
        <v>79</v>
      </c>
      <c r="B90" s="53">
        <v>475</v>
      </c>
      <c r="C90" s="54">
        <v>906606</v>
      </c>
      <c r="D90" s="55">
        <v>207</v>
      </c>
      <c r="E90" s="106">
        <f t="shared" si="12"/>
        <v>0.4357894736842105</v>
      </c>
      <c r="F90" s="56">
        <v>217</v>
      </c>
      <c r="G90" s="57">
        <v>137</v>
      </c>
      <c r="H90" s="58">
        <v>63</v>
      </c>
      <c r="I90" s="59">
        <v>2160</v>
      </c>
      <c r="J90" s="57">
        <v>45</v>
      </c>
      <c r="K90" s="58">
        <v>21</v>
      </c>
      <c r="L90" s="59">
        <v>2776</v>
      </c>
      <c r="M90" s="2">
        <v>52</v>
      </c>
      <c r="N90" s="4">
        <v>24</v>
      </c>
      <c r="O90" s="3">
        <v>1951</v>
      </c>
      <c r="P90" s="57">
        <v>14</v>
      </c>
      <c r="Q90" s="58">
        <v>6</v>
      </c>
      <c r="R90" s="59">
        <v>3625</v>
      </c>
      <c r="S90" s="2">
        <v>67</v>
      </c>
      <c r="T90" s="4">
        <v>31</v>
      </c>
      <c r="U90" s="3">
        <v>9167</v>
      </c>
      <c r="V90" s="57">
        <v>21</v>
      </c>
      <c r="W90" s="58">
        <v>10</v>
      </c>
      <c r="X90" s="60">
        <v>6146</v>
      </c>
    </row>
    <row r="91" spans="1:24">
      <c r="A91" s="52" t="s">
        <v>80</v>
      </c>
      <c r="B91" s="53">
        <v>1049</v>
      </c>
      <c r="C91" s="54">
        <v>648490</v>
      </c>
      <c r="D91" s="55">
        <v>262</v>
      </c>
      <c r="E91" s="106">
        <f t="shared" si="12"/>
        <v>0.24976167778836988</v>
      </c>
      <c r="F91" s="56">
        <v>605</v>
      </c>
      <c r="G91" s="57">
        <v>241</v>
      </c>
      <c r="H91" s="58">
        <v>40</v>
      </c>
      <c r="I91" s="59">
        <v>1642</v>
      </c>
      <c r="J91" s="57">
        <v>180</v>
      </c>
      <c r="K91" s="58">
        <v>30</v>
      </c>
      <c r="L91" s="59">
        <v>1047</v>
      </c>
      <c r="M91" s="2">
        <v>198</v>
      </c>
      <c r="N91" s="4">
        <v>33</v>
      </c>
      <c r="O91" s="3">
        <v>870</v>
      </c>
      <c r="P91" s="57">
        <v>16</v>
      </c>
      <c r="Q91" s="58">
        <v>3</v>
      </c>
      <c r="R91" s="59">
        <v>758</v>
      </c>
      <c r="S91" s="2">
        <v>372</v>
      </c>
      <c r="T91" s="4">
        <v>61</v>
      </c>
      <c r="U91" s="3">
        <v>2953</v>
      </c>
      <c r="V91" s="57">
        <v>169</v>
      </c>
      <c r="W91" s="58">
        <v>28</v>
      </c>
      <c r="X91" s="60">
        <v>3175</v>
      </c>
    </row>
    <row r="92" spans="1:24">
      <c r="A92" s="52" t="s">
        <v>81</v>
      </c>
      <c r="B92" s="53">
        <v>3288</v>
      </c>
      <c r="C92" s="54">
        <v>2345446</v>
      </c>
      <c r="D92" s="55">
        <v>1443</v>
      </c>
      <c r="E92" s="106">
        <f t="shared" si="12"/>
        <v>0.43886861313868614</v>
      </c>
      <c r="F92" s="56">
        <v>3</v>
      </c>
      <c r="G92" s="57">
        <v>1</v>
      </c>
      <c r="H92" s="58">
        <v>33</v>
      </c>
      <c r="I92" s="59">
        <v>167</v>
      </c>
      <c r="J92" s="57"/>
      <c r="K92" s="58"/>
      <c r="L92" s="59"/>
      <c r="M92" s="2"/>
      <c r="N92" s="4"/>
      <c r="O92" s="3"/>
      <c r="P92" s="57">
        <v>1</v>
      </c>
      <c r="Q92" s="58">
        <v>33</v>
      </c>
      <c r="R92" s="59">
        <v>167</v>
      </c>
      <c r="S92" s="2">
        <v>2</v>
      </c>
      <c r="T92" s="4">
        <v>67</v>
      </c>
      <c r="U92" s="3">
        <v>1581</v>
      </c>
      <c r="V92" s="57"/>
      <c r="W92" s="58"/>
      <c r="X92" s="60"/>
    </row>
    <row r="93" spans="1:24">
      <c r="A93" s="52" t="s">
        <v>82</v>
      </c>
      <c r="B93" s="53">
        <v>87</v>
      </c>
      <c r="C93" s="54">
        <v>107259</v>
      </c>
      <c r="D93" s="55">
        <v>46</v>
      </c>
      <c r="E93" s="106">
        <f t="shared" si="12"/>
        <v>0.52873563218390807</v>
      </c>
      <c r="F93" s="56">
        <v>49</v>
      </c>
      <c r="G93" s="57">
        <v>31</v>
      </c>
      <c r="H93" s="58">
        <v>63</v>
      </c>
      <c r="I93" s="59">
        <v>2395</v>
      </c>
      <c r="J93" s="57">
        <v>31</v>
      </c>
      <c r="K93" s="58">
        <v>63</v>
      </c>
      <c r="L93" s="59">
        <v>2395</v>
      </c>
      <c r="M93" s="2"/>
      <c r="N93" s="4"/>
      <c r="O93" s="3"/>
      <c r="P93" s="57"/>
      <c r="Q93" s="58"/>
      <c r="R93" s="59"/>
      <c r="S93" s="2">
        <v>34</v>
      </c>
      <c r="T93" s="4">
        <v>69</v>
      </c>
      <c r="U93" s="3">
        <v>3736</v>
      </c>
      <c r="V93" s="57"/>
      <c r="W93" s="58"/>
      <c r="X93" s="60"/>
    </row>
    <row r="94" spans="1:24">
      <c r="A94" s="52" t="s">
        <v>83</v>
      </c>
      <c r="B94" s="53">
        <v>44</v>
      </c>
      <c r="C94" s="54">
        <v>72472</v>
      </c>
      <c r="D94" s="55">
        <v>27</v>
      </c>
      <c r="E94" s="106">
        <f t="shared" si="12"/>
        <v>0.61363636363636365</v>
      </c>
      <c r="F94" s="56">
        <v>21</v>
      </c>
      <c r="G94" s="57">
        <v>16</v>
      </c>
      <c r="H94" s="58">
        <v>76</v>
      </c>
      <c r="I94" s="59">
        <v>2818</v>
      </c>
      <c r="J94" s="57">
        <v>16</v>
      </c>
      <c r="K94" s="58">
        <v>76</v>
      </c>
      <c r="L94" s="59">
        <v>2818</v>
      </c>
      <c r="M94" s="2"/>
      <c r="N94" s="4"/>
      <c r="O94" s="3"/>
      <c r="P94" s="57"/>
      <c r="Q94" s="58"/>
      <c r="R94" s="59"/>
      <c r="S94" s="2">
        <v>14</v>
      </c>
      <c r="T94" s="4">
        <v>67</v>
      </c>
      <c r="U94" s="3">
        <v>3148</v>
      </c>
      <c r="V94" s="57"/>
      <c r="W94" s="58"/>
      <c r="X94" s="60"/>
    </row>
    <row r="95" spans="1:24">
      <c r="A95" s="52" t="s">
        <v>84</v>
      </c>
      <c r="B95" s="53">
        <v>207</v>
      </c>
      <c r="C95" s="54">
        <v>347592</v>
      </c>
      <c r="D95" s="55">
        <v>68</v>
      </c>
      <c r="E95" s="106">
        <f t="shared" si="12"/>
        <v>0.32850241545893721</v>
      </c>
      <c r="F95" s="56">
        <v>11</v>
      </c>
      <c r="G95" s="57">
        <v>8</v>
      </c>
      <c r="H95" s="58">
        <v>73</v>
      </c>
      <c r="I95" s="59">
        <v>3802</v>
      </c>
      <c r="J95" s="57">
        <v>7</v>
      </c>
      <c r="K95" s="58">
        <v>64</v>
      </c>
      <c r="L95" s="59">
        <v>3516</v>
      </c>
      <c r="M95" s="2"/>
      <c r="N95" s="4"/>
      <c r="O95" s="3"/>
      <c r="P95" s="57">
        <v>1</v>
      </c>
      <c r="Q95" s="58">
        <v>9</v>
      </c>
      <c r="R95" s="59">
        <v>800</v>
      </c>
      <c r="S95" s="2">
        <v>8</v>
      </c>
      <c r="T95" s="4">
        <v>73</v>
      </c>
      <c r="U95" s="3">
        <v>8227</v>
      </c>
      <c r="V95" s="57">
        <v>3</v>
      </c>
      <c r="W95" s="58">
        <v>27</v>
      </c>
      <c r="X95" s="60">
        <v>4773</v>
      </c>
    </row>
    <row r="96" spans="1:24">
      <c r="A96" s="52" t="s">
        <v>85</v>
      </c>
      <c r="B96" s="53">
        <v>296</v>
      </c>
      <c r="C96" s="54">
        <v>753700</v>
      </c>
      <c r="D96" s="55">
        <v>197</v>
      </c>
      <c r="E96" s="106">
        <f t="shared" si="12"/>
        <v>0.66554054054054057</v>
      </c>
      <c r="F96" s="56">
        <v>88</v>
      </c>
      <c r="G96" s="57">
        <v>80</v>
      </c>
      <c r="H96" s="58">
        <v>91</v>
      </c>
      <c r="I96" s="59">
        <v>4912</v>
      </c>
      <c r="J96" s="57">
        <v>73</v>
      </c>
      <c r="K96" s="58">
        <v>83</v>
      </c>
      <c r="L96" s="59">
        <v>2933</v>
      </c>
      <c r="M96" s="2">
        <v>74</v>
      </c>
      <c r="N96" s="4">
        <v>84</v>
      </c>
      <c r="O96" s="3">
        <v>1654</v>
      </c>
      <c r="P96" s="57"/>
      <c r="Q96" s="58"/>
      <c r="R96" s="59"/>
      <c r="S96" s="2">
        <v>70</v>
      </c>
      <c r="T96" s="4">
        <v>80</v>
      </c>
      <c r="U96" s="3">
        <v>8472</v>
      </c>
      <c r="V96" s="57">
        <v>25</v>
      </c>
      <c r="W96" s="58">
        <v>28</v>
      </c>
      <c r="X96" s="60">
        <v>4279</v>
      </c>
    </row>
    <row r="97" spans="1:24">
      <c r="A97" s="52" t="s">
        <v>86</v>
      </c>
      <c r="B97" s="53">
        <v>1571</v>
      </c>
      <c r="C97" s="54">
        <v>5394377</v>
      </c>
      <c r="D97" s="55">
        <v>693</v>
      </c>
      <c r="E97" s="106">
        <f t="shared" si="12"/>
        <v>0.44112030553787396</v>
      </c>
      <c r="F97" s="56">
        <v>337</v>
      </c>
      <c r="G97" s="57">
        <v>330</v>
      </c>
      <c r="H97" s="58">
        <v>98</v>
      </c>
      <c r="I97" s="59">
        <v>4081</v>
      </c>
      <c r="J97" s="57">
        <v>233</v>
      </c>
      <c r="K97" s="58">
        <v>69</v>
      </c>
      <c r="L97" s="59">
        <v>2274</v>
      </c>
      <c r="M97" s="2">
        <v>273</v>
      </c>
      <c r="N97" s="4">
        <v>81</v>
      </c>
      <c r="O97" s="3">
        <v>1962</v>
      </c>
      <c r="P97" s="57">
        <v>111</v>
      </c>
      <c r="Q97" s="58">
        <v>33</v>
      </c>
      <c r="R97" s="59">
        <v>1609</v>
      </c>
      <c r="S97" s="2">
        <v>330</v>
      </c>
      <c r="T97" s="4">
        <v>98</v>
      </c>
      <c r="U97" s="3">
        <v>3637</v>
      </c>
      <c r="V97" s="57">
        <v>30</v>
      </c>
      <c r="W97" s="58">
        <v>9</v>
      </c>
      <c r="X97" s="60">
        <v>6629</v>
      </c>
    </row>
    <row r="98" spans="1:24">
      <c r="A98" s="52" t="s">
        <v>146</v>
      </c>
      <c r="B98" s="53">
        <v>186</v>
      </c>
      <c r="C98" s="54">
        <v>323328</v>
      </c>
      <c r="D98" s="55">
        <v>174</v>
      </c>
      <c r="E98" s="106">
        <f t="shared" si="12"/>
        <v>0.93548387096774188</v>
      </c>
      <c r="F98" s="56">
        <v>141</v>
      </c>
      <c r="G98" s="57">
        <v>129</v>
      </c>
      <c r="H98" s="58">
        <v>91</v>
      </c>
      <c r="I98" s="59">
        <v>2144</v>
      </c>
      <c r="J98" s="57">
        <v>129</v>
      </c>
      <c r="K98" s="58">
        <v>91</v>
      </c>
      <c r="L98" s="59">
        <v>1437</v>
      </c>
      <c r="M98" s="2">
        <v>129</v>
      </c>
      <c r="N98" s="4">
        <v>91</v>
      </c>
      <c r="O98" s="3">
        <v>507</v>
      </c>
      <c r="P98" s="57">
        <v>12</v>
      </c>
      <c r="Q98" s="58">
        <v>9</v>
      </c>
      <c r="R98" s="59">
        <v>1460</v>
      </c>
      <c r="S98" s="2"/>
      <c r="T98" s="4"/>
      <c r="U98" s="3"/>
      <c r="V98" s="57"/>
      <c r="W98" s="58"/>
      <c r="X98" s="60"/>
    </row>
    <row r="99" spans="1:24">
      <c r="A99" s="52" t="s">
        <v>87</v>
      </c>
      <c r="B99" s="53">
        <v>325</v>
      </c>
      <c r="C99" s="54">
        <v>1539795</v>
      </c>
      <c r="D99" s="55">
        <v>149</v>
      </c>
      <c r="E99" s="106">
        <f t="shared" si="12"/>
        <v>0.45846153846153848</v>
      </c>
      <c r="F99" s="56">
        <v>154</v>
      </c>
      <c r="G99" s="57">
        <v>80</v>
      </c>
      <c r="H99" s="58">
        <v>52</v>
      </c>
      <c r="I99" s="59">
        <v>3782</v>
      </c>
      <c r="J99" s="57">
        <v>68</v>
      </c>
      <c r="K99" s="58">
        <v>44</v>
      </c>
      <c r="L99" s="59">
        <v>2409</v>
      </c>
      <c r="M99" s="2">
        <v>65</v>
      </c>
      <c r="N99" s="4">
        <v>42</v>
      </c>
      <c r="O99" s="3">
        <v>1856</v>
      </c>
      <c r="P99" s="57">
        <v>38</v>
      </c>
      <c r="Q99" s="58">
        <v>25</v>
      </c>
      <c r="R99" s="59">
        <v>138</v>
      </c>
      <c r="S99" s="2">
        <v>97</v>
      </c>
      <c r="T99" s="4">
        <v>63</v>
      </c>
      <c r="U99" s="3">
        <v>7202</v>
      </c>
      <c r="V99" s="57">
        <v>44</v>
      </c>
      <c r="W99" s="58">
        <v>29</v>
      </c>
      <c r="X99" s="60">
        <v>5361</v>
      </c>
    </row>
    <row r="100" spans="1:24">
      <c r="A100" s="52" t="s">
        <v>88</v>
      </c>
      <c r="B100" s="53">
        <v>129</v>
      </c>
      <c r="C100" s="54">
        <v>583621</v>
      </c>
      <c r="D100" s="55">
        <v>46</v>
      </c>
      <c r="E100" s="106">
        <f t="shared" si="12"/>
        <v>0.35658914728682173</v>
      </c>
      <c r="F100" s="56">
        <v>48</v>
      </c>
      <c r="G100" s="57">
        <v>27</v>
      </c>
      <c r="H100" s="58">
        <v>56</v>
      </c>
      <c r="I100" s="59">
        <v>3729</v>
      </c>
      <c r="J100" s="57">
        <v>21</v>
      </c>
      <c r="K100" s="58">
        <v>44</v>
      </c>
      <c r="L100" s="59">
        <v>3175</v>
      </c>
      <c r="M100" s="2">
        <v>20</v>
      </c>
      <c r="N100" s="4">
        <v>42</v>
      </c>
      <c r="O100" s="3">
        <v>1468</v>
      </c>
      <c r="P100" s="57">
        <v>12</v>
      </c>
      <c r="Q100" s="58">
        <v>25</v>
      </c>
      <c r="R100" s="59">
        <v>109</v>
      </c>
      <c r="S100" s="2">
        <v>32</v>
      </c>
      <c r="T100" s="4">
        <v>67</v>
      </c>
      <c r="U100" s="3">
        <v>7849</v>
      </c>
      <c r="V100" s="57">
        <v>5</v>
      </c>
      <c r="W100" s="58">
        <v>10</v>
      </c>
      <c r="X100" s="60">
        <v>11800</v>
      </c>
    </row>
    <row r="101" spans="1:24">
      <c r="A101" s="52" t="s">
        <v>89</v>
      </c>
      <c r="B101" s="53">
        <v>167</v>
      </c>
      <c r="C101" s="54">
        <v>541534</v>
      </c>
      <c r="D101" s="55">
        <v>82</v>
      </c>
      <c r="E101" s="106">
        <f t="shared" si="12"/>
        <v>0.49101796407185627</v>
      </c>
      <c r="F101" s="56">
        <v>79</v>
      </c>
      <c r="G101" s="57">
        <v>43</v>
      </c>
      <c r="H101" s="58">
        <v>54</v>
      </c>
      <c r="I101" s="59">
        <v>3559</v>
      </c>
      <c r="J101" s="57">
        <v>37</v>
      </c>
      <c r="K101" s="58">
        <v>47</v>
      </c>
      <c r="L101" s="59">
        <v>2726</v>
      </c>
      <c r="M101" s="2">
        <v>22</v>
      </c>
      <c r="N101" s="4">
        <v>28</v>
      </c>
      <c r="O101" s="3">
        <v>1397</v>
      </c>
      <c r="P101" s="57">
        <v>25</v>
      </c>
      <c r="Q101" s="58">
        <v>32</v>
      </c>
      <c r="R101" s="59">
        <v>202</v>
      </c>
      <c r="S101" s="2">
        <v>42</v>
      </c>
      <c r="T101" s="4">
        <v>53</v>
      </c>
      <c r="U101" s="3">
        <v>6113</v>
      </c>
      <c r="V101" s="57">
        <v>2</v>
      </c>
      <c r="W101" s="58">
        <v>3</v>
      </c>
      <c r="X101" s="60">
        <v>6350</v>
      </c>
    </row>
    <row r="102" spans="1:24">
      <c r="A102" s="52" t="s">
        <v>90</v>
      </c>
      <c r="B102" s="53">
        <v>1327</v>
      </c>
      <c r="C102" s="54">
        <v>2519767</v>
      </c>
      <c r="D102" s="55">
        <v>974</v>
      </c>
      <c r="E102" s="106">
        <f t="shared" si="12"/>
        <v>0.73398643556895249</v>
      </c>
      <c r="F102" s="56">
        <v>895</v>
      </c>
      <c r="G102" s="57">
        <v>694</v>
      </c>
      <c r="H102" s="58">
        <v>78</v>
      </c>
      <c r="I102" s="59">
        <v>2825</v>
      </c>
      <c r="J102" s="57">
        <v>694</v>
      </c>
      <c r="K102" s="58">
        <v>78</v>
      </c>
      <c r="L102" s="59">
        <v>2292</v>
      </c>
      <c r="M102" s="2">
        <v>544</v>
      </c>
      <c r="N102" s="4">
        <v>61</v>
      </c>
      <c r="O102" s="3">
        <v>560</v>
      </c>
      <c r="P102" s="57"/>
      <c r="Q102" s="58"/>
      <c r="R102" s="59"/>
      <c r="S102" s="2">
        <v>664</v>
      </c>
      <c r="T102" s="4">
        <v>74</v>
      </c>
      <c r="U102" s="3">
        <v>4918</v>
      </c>
      <c r="V102" s="57">
        <v>36</v>
      </c>
      <c r="W102" s="58">
        <v>4</v>
      </c>
      <c r="X102" s="60">
        <v>2236</v>
      </c>
    </row>
    <row r="103" spans="1:24">
      <c r="A103" s="52" t="s">
        <v>91</v>
      </c>
      <c r="B103" s="53">
        <v>792</v>
      </c>
      <c r="C103" s="54">
        <v>1789609</v>
      </c>
      <c r="D103" s="55">
        <v>509</v>
      </c>
      <c r="E103" s="106">
        <f t="shared" si="12"/>
        <v>0.64267676767676762</v>
      </c>
      <c r="F103" s="56">
        <v>40</v>
      </c>
      <c r="G103" s="57">
        <v>36</v>
      </c>
      <c r="H103" s="58">
        <v>90</v>
      </c>
      <c r="I103" s="59">
        <v>3828</v>
      </c>
      <c r="J103" s="57">
        <v>16</v>
      </c>
      <c r="K103" s="58">
        <v>40</v>
      </c>
      <c r="L103" s="59">
        <v>2813</v>
      </c>
      <c r="M103" s="2">
        <v>23</v>
      </c>
      <c r="N103" s="4">
        <v>58</v>
      </c>
      <c r="O103" s="3">
        <v>2638</v>
      </c>
      <c r="P103" s="57">
        <v>13</v>
      </c>
      <c r="Q103" s="58">
        <v>33</v>
      </c>
      <c r="R103" s="59">
        <v>1881</v>
      </c>
      <c r="S103" s="2">
        <v>36</v>
      </c>
      <c r="T103" s="4">
        <v>90</v>
      </c>
      <c r="U103" s="3">
        <v>14801</v>
      </c>
      <c r="V103" s="57">
        <v>15</v>
      </c>
      <c r="W103" s="58">
        <v>38</v>
      </c>
      <c r="X103" s="60">
        <v>10297</v>
      </c>
    </row>
    <row r="104" spans="1:24">
      <c r="A104" s="52" t="s">
        <v>147</v>
      </c>
      <c r="B104" s="53">
        <v>10</v>
      </c>
      <c r="C104" s="54">
        <v>5900</v>
      </c>
      <c r="D104" s="55">
        <v>5</v>
      </c>
      <c r="E104" s="106">
        <f t="shared" si="12"/>
        <v>0.5</v>
      </c>
      <c r="F104" s="56"/>
      <c r="G104" s="57"/>
      <c r="H104" s="58"/>
      <c r="I104" s="59"/>
      <c r="J104" s="57"/>
      <c r="K104" s="58"/>
      <c r="L104" s="59"/>
      <c r="M104" s="2"/>
      <c r="N104" s="4"/>
      <c r="O104" s="3"/>
      <c r="P104" s="57"/>
      <c r="Q104" s="58"/>
      <c r="R104" s="59"/>
      <c r="S104" s="2"/>
      <c r="T104" s="4"/>
      <c r="U104" s="3"/>
      <c r="V104" s="57"/>
      <c r="W104" s="58"/>
      <c r="X104" s="60"/>
    </row>
    <row r="105" spans="1:24">
      <c r="A105" s="52" t="s">
        <v>92</v>
      </c>
      <c r="B105" s="53">
        <v>288</v>
      </c>
      <c r="C105" s="54">
        <v>531498</v>
      </c>
      <c r="D105" s="55">
        <v>106</v>
      </c>
      <c r="E105" s="106">
        <f t="shared" si="12"/>
        <v>0.36805555555555558</v>
      </c>
      <c r="F105" s="56">
        <v>23</v>
      </c>
      <c r="G105" s="57">
        <v>14</v>
      </c>
      <c r="H105" s="58">
        <v>61</v>
      </c>
      <c r="I105" s="59">
        <v>5345</v>
      </c>
      <c r="J105" s="57">
        <v>11</v>
      </c>
      <c r="K105" s="58">
        <v>48</v>
      </c>
      <c r="L105" s="59">
        <v>3113</v>
      </c>
      <c r="M105" s="2">
        <v>14</v>
      </c>
      <c r="N105" s="4">
        <v>61</v>
      </c>
      <c r="O105" s="3">
        <v>2449</v>
      </c>
      <c r="P105" s="57"/>
      <c r="Q105" s="58"/>
      <c r="R105" s="59"/>
      <c r="S105" s="2">
        <v>19</v>
      </c>
      <c r="T105" s="4">
        <v>83</v>
      </c>
      <c r="U105" s="3">
        <v>8417</v>
      </c>
      <c r="V105" s="57">
        <v>2</v>
      </c>
      <c r="W105" s="58">
        <v>9</v>
      </c>
      <c r="X105" s="60">
        <v>5425</v>
      </c>
    </row>
    <row r="106" spans="1:24">
      <c r="A106" s="52" t="s">
        <v>93</v>
      </c>
      <c r="B106" s="53">
        <v>840</v>
      </c>
      <c r="C106" s="54">
        <v>2282484</v>
      </c>
      <c r="D106" s="55">
        <v>363</v>
      </c>
      <c r="E106" s="106">
        <f t="shared" si="12"/>
        <v>0.43214285714285716</v>
      </c>
      <c r="F106" s="56">
        <v>658</v>
      </c>
      <c r="G106" s="57">
        <v>535</v>
      </c>
      <c r="H106" s="58">
        <v>81</v>
      </c>
      <c r="I106" s="59">
        <v>1985</v>
      </c>
      <c r="J106" s="57">
        <v>348</v>
      </c>
      <c r="K106" s="58">
        <v>53</v>
      </c>
      <c r="L106" s="59">
        <v>2638</v>
      </c>
      <c r="M106" s="2">
        <v>183</v>
      </c>
      <c r="N106" s="4">
        <v>28</v>
      </c>
      <c r="O106" s="3">
        <v>764</v>
      </c>
      <c r="P106" s="57">
        <v>1</v>
      </c>
      <c r="Q106" s="58">
        <v>0</v>
      </c>
      <c r="R106" s="59">
        <v>1000</v>
      </c>
      <c r="S106" s="2">
        <v>533</v>
      </c>
      <c r="T106" s="4">
        <v>81</v>
      </c>
      <c r="U106" s="3">
        <v>6399</v>
      </c>
      <c r="V106" s="57">
        <v>237</v>
      </c>
      <c r="W106" s="58">
        <v>36</v>
      </c>
      <c r="X106" s="60">
        <v>3368</v>
      </c>
    </row>
    <row r="107" spans="1:24">
      <c r="A107" s="52" t="s">
        <v>94</v>
      </c>
      <c r="B107" s="53">
        <v>30</v>
      </c>
      <c r="C107" s="54">
        <v>23549</v>
      </c>
      <c r="D107" s="55">
        <v>18</v>
      </c>
      <c r="E107" s="106">
        <f t="shared" si="12"/>
        <v>0.6</v>
      </c>
      <c r="F107" s="56">
        <v>6</v>
      </c>
      <c r="G107" s="57">
        <v>4</v>
      </c>
      <c r="H107" s="58">
        <v>67</v>
      </c>
      <c r="I107" s="59">
        <v>1967</v>
      </c>
      <c r="J107" s="57">
        <v>3</v>
      </c>
      <c r="K107" s="58">
        <v>50</v>
      </c>
      <c r="L107" s="59">
        <v>1450</v>
      </c>
      <c r="M107" s="2">
        <v>4</v>
      </c>
      <c r="N107" s="4">
        <v>67</v>
      </c>
      <c r="O107" s="3">
        <v>880</v>
      </c>
      <c r="P107" s="57"/>
      <c r="Q107" s="58"/>
      <c r="R107" s="59"/>
      <c r="S107" s="2">
        <v>4</v>
      </c>
      <c r="T107" s="4">
        <v>67</v>
      </c>
      <c r="U107" s="3">
        <v>5200</v>
      </c>
      <c r="V107" s="57"/>
      <c r="W107" s="58"/>
      <c r="X107" s="60"/>
    </row>
    <row r="108" spans="1:24">
      <c r="A108" s="52" t="s">
        <v>95</v>
      </c>
      <c r="B108" s="53">
        <v>546</v>
      </c>
      <c r="C108" s="54">
        <v>141414</v>
      </c>
      <c r="D108" s="55">
        <v>0</v>
      </c>
      <c r="E108" s="106">
        <f t="shared" si="12"/>
        <v>0</v>
      </c>
      <c r="F108" s="56">
        <v>215</v>
      </c>
      <c r="G108" s="57">
        <v>37</v>
      </c>
      <c r="H108" s="58">
        <v>17</v>
      </c>
      <c r="I108" s="59">
        <v>1990</v>
      </c>
      <c r="J108" s="57"/>
      <c r="K108" s="58"/>
      <c r="L108" s="59"/>
      <c r="M108" s="2">
        <v>32</v>
      </c>
      <c r="N108" s="4">
        <v>15</v>
      </c>
      <c r="O108" s="3">
        <v>2020</v>
      </c>
      <c r="P108" s="57">
        <v>9</v>
      </c>
      <c r="Q108" s="58">
        <v>4</v>
      </c>
      <c r="R108" s="59">
        <v>1002</v>
      </c>
      <c r="S108" s="2">
        <v>138</v>
      </c>
      <c r="T108" s="4">
        <v>64</v>
      </c>
      <c r="U108" s="3">
        <v>15113</v>
      </c>
      <c r="V108" s="57">
        <v>138</v>
      </c>
      <c r="W108" s="58">
        <v>64</v>
      </c>
      <c r="X108" s="60">
        <v>15113</v>
      </c>
    </row>
    <row r="109" spans="1:24">
      <c r="A109" s="52" t="s">
        <v>96</v>
      </c>
      <c r="B109" s="53">
        <v>450</v>
      </c>
      <c r="C109" s="54">
        <v>52159</v>
      </c>
      <c r="D109" s="55">
        <v>39</v>
      </c>
      <c r="E109" s="106">
        <f t="shared" si="12"/>
        <v>8.666666666666667E-2</v>
      </c>
      <c r="F109" s="56">
        <v>127</v>
      </c>
      <c r="G109" s="57">
        <v>51</v>
      </c>
      <c r="H109" s="58">
        <v>40</v>
      </c>
      <c r="I109" s="59">
        <v>978</v>
      </c>
      <c r="J109" s="57">
        <v>38</v>
      </c>
      <c r="K109" s="58">
        <v>30</v>
      </c>
      <c r="L109" s="59">
        <v>1105</v>
      </c>
      <c r="M109" s="2">
        <v>13</v>
      </c>
      <c r="N109" s="4">
        <v>10</v>
      </c>
      <c r="O109" s="3">
        <v>490</v>
      </c>
      <c r="P109" s="57">
        <v>1</v>
      </c>
      <c r="Q109" s="58">
        <v>1</v>
      </c>
      <c r="R109" s="59">
        <v>1500</v>
      </c>
      <c r="S109" s="2">
        <v>100</v>
      </c>
      <c r="T109" s="4">
        <v>79</v>
      </c>
      <c r="U109" s="3">
        <v>7646</v>
      </c>
      <c r="V109" s="57"/>
      <c r="W109" s="58"/>
      <c r="X109" s="60"/>
    </row>
    <row r="110" spans="1:24">
      <c r="A110" s="52" t="s">
        <v>97</v>
      </c>
      <c r="B110" s="53">
        <v>1069</v>
      </c>
      <c r="C110" s="54">
        <v>781293</v>
      </c>
      <c r="D110" s="55">
        <v>247</v>
      </c>
      <c r="E110" s="106">
        <f t="shared" si="12"/>
        <v>0.23105706267539758</v>
      </c>
      <c r="F110" s="56">
        <v>332</v>
      </c>
      <c r="G110" s="57">
        <v>203</v>
      </c>
      <c r="H110" s="58">
        <v>61</v>
      </c>
      <c r="I110" s="59">
        <v>2395</v>
      </c>
      <c r="J110" s="57">
        <v>155</v>
      </c>
      <c r="K110" s="58">
        <v>47</v>
      </c>
      <c r="L110" s="59">
        <v>2304</v>
      </c>
      <c r="M110" s="2">
        <v>125</v>
      </c>
      <c r="N110" s="4">
        <v>38</v>
      </c>
      <c r="O110" s="3">
        <v>899</v>
      </c>
      <c r="P110" s="57">
        <v>2</v>
      </c>
      <c r="Q110" s="58">
        <v>1</v>
      </c>
      <c r="R110" s="59">
        <v>125</v>
      </c>
      <c r="S110" s="2">
        <v>253</v>
      </c>
      <c r="T110" s="4">
        <v>76</v>
      </c>
      <c r="U110" s="3">
        <v>10259</v>
      </c>
      <c r="V110" s="57">
        <v>186</v>
      </c>
      <c r="W110" s="58">
        <v>56</v>
      </c>
      <c r="X110" s="60">
        <v>9953</v>
      </c>
    </row>
    <row r="111" spans="1:24">
      <c r="A111" s="52" t="s">
        <v>98</v>
      </c>
      <c r="B111" s="53">
        <v>299</v>
      </c>
      <c r="C111" s="54">
        <v>204268</v>
      </c>
      <c r="D111" s="55">
        <v>16</v>
      </c>
      <c r="E111" s="106">
        <f t="shared" si="12"/>
        <v>5.3511705685618728E-2</v>
      </c>
      <c r="F111" s="56"/>
      <c r="G111" s="57"/>
      <c r="H111" s="58"/>
      <c r="I111" s="59"/>
      <c r="J111" s="57"/>
      <c r="K111" s="58"/>
      <c r="L111" s="59"/>
      <c r="M111" s="2"/>
      <c r="N111" s="4"/>
      <c r="O111" s="3"/>
      <c r="P111" s="57"/>
      <c r="Q111" s="58"/>
      <c r="R111" s="59"/>
      <c r="S111" s="2"/>
      <c r="T111" s="4"/>
      <c r="U111" s="3"/>
      <c r="V111" s="57"/>
      <c r="W111" s="58"/>
      <c r="X111" s="60"/>
    </row>
    <row r="112" spans="1:24">
      <c r="A112" s="52" t="s">
        <v>99</v>
      </c>
      <c r="B112" s="53">
        <v>542</v>
      </c>
      <c r="C112" s="54">
        <v>657306</v>
      </c>
      <c r="D112" s="55">
        <v>159</v>
      </c>
      <c r="E112" s="106">
        <f t="shared" si="12"/>
        <v>0.29335793357933582</v>
      </c>
      <c r="F112" s="56">
        <v>232</v>
      </c>
      <c r="G112" s="57">
        <v>112</v>
      </c>
      <c r="H112" s="58">
        <v>48</v>
      </c>
      <c r="I112" s="59">
        <v>4799</v>
      </c>
      <c r="J112" s="57">
        <v>74</v>
      </c>
      <c r="K112" s="58">
        <v>32</v>
      </c>
      <c r="L112" s="59">
        <v>2978</v>
      </c>
      <c r="M112" s="2">
        <v>52</v>
      </c>
      <c r="N112" s="4">
        <v>22</v>
      </c>
      <c r="O112" s="3">
        <v>3160</v>
      </c>
      <c r="P112" s="57">
        <v>20</v>
      </c>
      <c r="Q112" s="58">
        <v>9</v>
      </c>
      <c r="R112" s="59">
        <v>5994</v>
      </c>
      <c r="S112" s="2">
        <v>163</v>
      </c>
      <c r="T112" s="4">
        <v>70</v>
      </c>
      <c r="U112" s="3">
        <v>14230</v>
      </c>
      <c r="V112" s="57">
        <v>94</v>
      </c>
      <c r="W112" s="58">
        <v>41</v>
      </c>
      <c r="X112" s="60">
        <v>9154</v>
      </c>
    </row>
    <row r="113" spans="1:24">
      <c r="A113" s="52" t="s">
        <v>100</v>
      </c>
      <c r="B113" s="53">
        <v>50</v>
      </c>
      <c r="C113" s="54">
        <v>87130</v>
      </c>
      <c r="D113" s="55">
        <v>28</v>
      </c>
      <c r="E113" s="106">
        <f t="shared" si="12"/>
        <v>0.56000000000000005</v>
      </c>
      <c r="F113" s="56"/>
      <c r="G113" s="57"/>
      <c r="H113" s="58"/>
      <c r="I113" s="59"/>
      <c r="J113" s="57"/>
      <c r="K113" s="58"/>
      <c r="L113" s="59"/>
      <c r="M113" s="2"/>
      <c r="N113" s="4"/>
      <c r="O113" s="3"/>
      <c r="P113" s="57"/>
      <c r="Q113" s="58"/>
      <c r="R113" s="59"/>
      <c r="S113" s="2"/>
      <c r="T113" s="4"/>
      <c r="U113" s="3"/>
      <c r="V113" s="57"/>
      <c r="W113" s="58"/>
      <c r="X113" s="60"/>
    </row>
    <row r="114" spans="1:24">
      <c r="A114" s="52" t="s">
        <v>101</v>
      </c>
      <c r="B114" s="53">
        <v>406</v>
      </c>
      <c r="C114" s="54">
        <v>2155500</v>
      </c>
      <c r="D114" s="55">
        <v>300</v>
      </c>
      <c r="E114" s="106">
        <f t="shared" si="12"/>
        <v>0.73891625615763545</v>
      </c>
      <c r="F114" s="56">
        <v>360</v>
      </c>
      <c r="G114" s="57">
        <v>300</v>
      </c>
      <c r="H114" s="58">
        <v>83</v>
      </c>
      <c r="I114" s="59">
        <v>7185</v>
      </c>
      <c r="J114" s="57">
        <v>300</v>
      </c>
      <c r="K114" s="58">
        <v>83</v>
      </c>
      <c r="L114" s="59">
        <v>4500</v>
      </c>
      <c r="M114" s="2">
        <v>219</v>
      </c>
      <c r="N114" s="4">
        <v>61</v>
      </c>
      <c r="O114" s="3">
        <v>3678</v>
      </c>
      <c r="P114" s="57"/>
      <c r="Q114" s="58"/>
      <c r="R114" s="59"/>
      <c r="S114" s="2">
        <v>310</v>
      </c>
      <c r="T114" s="4">
        <v>86</v>
      </c>
      <c r="U114" s="3">
        <v>6323</v>
      </c>
      <c r="V114" s="57"/>
      <c r="W114" s="58"/>
      <c r="X114" s="60"/>
    </row>
    <row r="115" spans="1:24">
      <c r="A115" s="52" t="s">
        <v>102</v>
      </c>
      <c r="B115" s="53">
        <v>414</v>
      </c>
      <c r="C115" s="54">
        <v>625082</v>
      </c>
      <c r="D115" s="55">
        <v>185</v>
      </c>
      <c r="E115" s="106">
        <f t="shared" si="12"/>
        <v>0.4468599033816425</v>
      </c>
      <c r="F115" s="56">
        <v>38</v>
      </c>
      <c r="G115" s="57">
        <v>18</v>
      </c>
      <c r="H115" s="58">
        <v>47</v>
      </c>
      <c r="I115" s="59">
        <v>4460</v>
      </c>
      <c r="J115" s="57">
        <v>13</v>
      </c>
      <c r="K115" s="58">
        <v>34</v>
      </c>
      <c r="L115" s="59">
        <v>3609</v>
      </c>
      <c r="M115" s="2">
        <v>16</v>
      </c>
      <c r="N115" s="4">
        <v>42</v>
      </c>
      <c r="O115" s="3">
        <v>1856</v>
      </c>
      <c r="P115" s="57">
        <v>2</v>
      </c>
      <c r="Q115" s="58">
        <v>5</v>
      </c>
      <c r="R115" s="59">
        <v>1750</v>
      </c>
      <c r="S115" s="2">
        <v>27</v>
      </c>
      <c r="T115" s="4">
        <v>71</v>
      </c>
      <c r="U115" s="3">
        <v>8566</v>
      </c>
      <c r="V115" s="57">
        <v>9</v>
      </c>
      <c r="W115" s="58">
        <v>24</v>
      </c>
      <c r="X115" s="60">
        <v>10375</v>
      </c>
    </row>
    <row r="116" spans="1:24">
      <c r="A116" s="52" t="s">
        <v>103</v>
      </c>
      <c r="B116" s="53">
        <v>626</v>
      </c>
      <c r="C116" s="54">
        <v>1318137</v>
      </c>
      <c r="D116" s="55">
        <v>584</v>
      </c>
      <c r="E116" s="106">
        <f t="shared" si="12"/>
        <v>0.93290734824281152</v>
      </c>
      <c r="F116" s="56">
        <v>18</v>
      </c>
      <c r="G116" s="57">
        <v>18</v>
      </c>
      <c r="H116" s="58">
        <v>100</v>
      </c>
      <c r="I116" s="59">
        <v>4086</v>
      </c>
      <c r="J116" s="57">
        <v>12</v>
      </c>
      <c r="K116" s="58">
        <v>67</v>
      </c>
      <c r="L116" s="59">
        <v>3221</v>
      </c>
      <c r="M116" s="2">
        <v>14</v>
      </c>
      <c r="N116" s="4">
        <v>78</v>
      </c>
      <c r="O116" s="3">
        <v>2039</v>
      </c>
      <c r="P116" s="57">
        <v>2</v>
      </c>
      <c r="Q116" s="58">
        <v>11</v>
      </c>
      <c r="R116" s="59">
        <v>625</v>
      </c>
      <c r="S116" s="2">
        <v>17</v>
      </c>
      <c r="T116" s="4">
        <v>94</v>
      </c>
      <c r="U116" s="3">
        <v>9624</v>
      </c>
      <c r="V116" s="57">
        <v>5</v>
      </c>
      <c r="W116" s="58">
        <v>28</v>
      </c>
      <c r="X116" s="60">
        <v>6160</v>
      </c>
    </row>
    <row r="117" spans="1:24">
      <c r="A117" s="52" t="s">
        <v>104</v>
      </c>
      <c r="B117" s="53">
        <v>526</v>
      </c>
      <c r="C117" s="54">
        <v>972724</v>
      </c>
      <c r="D117" s="55">
        <v>251</v>
      </c>
      <c r="E117" s="106">
        <f t="shared" si="12"/>
        <v>0.47718631178707227</v>
      </c>
      <c r="F117" s="56">
        <v>87</v>
      </c>
      <c r="G117" s="57">
        <v>41</v>
      </c>
      <c r="H117" s="58">
        <v>47</v>
      </c>
      <c r="I117" s="59">
        <v>4425</v>
      </c>
      <c r="J117" s="57">
        <v>32</v>
      </c>
      <c r="K117" s="58">
        <v>37</v>
      </c>
      <c r="L117" s="59">
        <v>2406</v>
      </c>
      <c r="M117" s="2">
        <v>37</v>
      </c>
      <c r="N117" s="4">
        <v>43</v>
      </c>
      <c r="O117" s="3">
        <v>2109</v>
      </c>
      <c r="P117" s="57">
        <v>9</v>
      </c>
      <c r="Q117" s="58">
        <v>10</v>
      </c>
      <c r="R117" s="59">
        <v>1500</v>
      </c>
      <c r="S117" s="2">
        <v>83</v>
      </c>
      <c r="T117" s="4">
        <v>95</v>
      </c>
      <c r="U117" s="3">
        <v>8934</v>
      </c>
      <c r="V117" s="57">
        <v>11</v>
      </c>
      <c r="W117" s="58">
        <v>13</v>
      </c>
      <c r="X117" s="60">
        <v>6803</v>
      </c>
    </row>
    <row r="118" spans="1:24">
      <c r="A118" s="52" t="s">
        <v>105</v>
      </c>
      <c r="B118" s="53">
        <v>1297</v>
      </c>
      <c r="C118" s="54">
        <v>2696443</v>
      </c>
      <c r="D118" s="55">
        <v>778</v>
      </c>
      <c r="E118" s="106">
        <f t="shared" si="12"/>
        <v>0.59984579799537396</v>
      </c>
      <c r="F118" s="56">
        <v>38</v>
      </c>
      <c r="G118" s="57">
        <v>22</v>
      </c>
      <c r="H118" s="58">
        <v>58</v>
      </c>
      <c r="I118" s="59">
        <v>3993</v>
      </c>
      <c r="J118" s="57">
        <v>13</v>
      </c>
      <c r="K118" s="58">
        <v>34</v>
      </c>
      <c r="L118" s="59">
        <v>3043</v>
      </c>
      <c r="M118" s="2">
        <v>17</v>
      </c>
      <c r="N118" s="4">
        <v>45</v>
      </c>
      <c r="O118" s="3">
        <v>2240</v>
      </c>
      <c r="P118" s="57">
        <v>5</v>
      </c>
      <c r="Q118" s="58">
        <v>13</v>
      </c>
      <c r="R118" s="59">
        <v>1225</v>
      </c>
      <c r="S118" s="2">
        <v>34</v>
      </c>
      <c r="T118" s="4">
        <v>89</v>
      </c>
      <c r="U118" s="3">
        <v>10308</v>
      </c>
      <c r="V118" s="57">
        <v>19</v>
      </c>
      <c r="W118" s="58">
        <v>50</v>
      </c>
      <c r="X118" s="60">
        <v>807</v>
      </c>
    </row>
    <row r="119" spans="1:24">
      <c r="A119" s="52" t="s">
        <v>106</v>
      </c>
      <c r="B119" s="53">
        <v>627</v>
      </c>
      <c r="C119" s="54">
        <v>277524</v>
      </c>
      <c r="D119" s="55">
        <v>314</v>
      </c>
      <c r="E119" s="106">
        <f t="shared" si="12"/>
        <v>0.50079744816586924</v>
      </c>
      <c r="F119" s="56">
        <v>27</v>
      </c>
      <c r="G119" s="57">
        <v>19</v>
      </c>
      <c r="H119" s="58">
        <v>70</v>
      </c>
      <c r="I119" s="59">
        <v>5041</v>
      </c>
      <c r="J119" s="57">
        <v>15</v>
      </c>
      <c r="K119" s="58">
        <v>56</v>
      </c>
      <c r="L119" s="59">
        <v>2781</v>
      </c>
      <c r="M119" s="2">
        <v>17</v>
      </c>
      <c r="N119" s="4">
        <v>63</v>
      </c>
      <c r="O119" s="3">
        <v>1967</v>
      </c>
      <c r="P119" s="57">
        <v>8</v>
      </c>
      <c r="Q119" s="58">
        <v>30</v>
      </c>
      <c r="R119" s="59">
        <v>2579</v>
      </c>
      <c r="S119" s="2">
        <v>27</v>
      </c>
      <c r="T119" s="4">
        <v>100</v>
      </c>
      <c r="U119" s="3">
        <v>12565</v>
      </c>
      <c r="V119" s="57">
        <v>14</v>
      </c>
      <c r="W119" s="58">
        <v>52</v>
      </c>
      <c r="X119" s="60">
        <v>6706</v>
      </c>
    </row>
    <row r="120" spans="1:24">
      <c r="A120" s="52" t="s">
        <v>107</v>
      </c>
      <c r="B120" s="53">
        <v>502</v>
      </c>
      <c r="C120" s="54">
        <v>1137888</v>
      </c>
      <c r="D120" s="55">
        <v>268</v>
      </c>
      <c r="E120" s="106">
        <f t="shared" si="12"/>
        <v>0.53386454183266929</v>
      </c>
      <c r="F120" s="56">
        <v>50</v>
      </c>
      <c r="G120" s="57">
        <v>39</v>
      </c>
      <c r="H120" s="58">
        <v>78</v>
      </c>
      <c r="I120" s="59">
        <v>3488</v>
      </c>
      <c r="J120" s="57">
        <v>24</v>
      </c>
      <c r="K120" s="58">
        <v>48</v>
      </c>
      <c r="L120" s="59">
        <v>2353</v>
      </c>
      <c r="M120" s="2">
        <v>34</v>
      </c>
      <c r="N120" s="4">
        <v>68</v>
      </c>
      <c r="O120" s="3">
        <v>1595</v>
      </c>
      <c r="P120" s="57">
        <v>15</v>
      </c>
      <c r="Q120" s="58">
        <v>30</v>
      </c>
      <c r="R120" s="59">
        <v>1589</v>
      </c>
      <c r="S120" s="2">
        <v>42</v>
      </c>
      <c r="T120" s="4">
        <v>84</v>
      </c>
      <c r="U120" s="3">
        <v>8678</v>
      </c>
      <c r="V120" s="57">
        <v>14</v>
      </c>
      <c r="W120" s="58">
        <v>28</v>
      </c>
      <c r="X120" s="60">
        <v>5358</v>
      </c>
    </row>
    <row r="121" spans="1:24">
      <c r="A121" s="52" t="s">
        <v>108</v>
      </c>
      <c r="B121" s="53">
        <v>892</v>
      </c>
      <c r="C121" s="54">
        <v>2298907</v>
      </c>
      <c r="D121" s="55">
        <v>635</v>
      </c>
      <c r="E121" s="106">
        <f t="shared" si="12"/>
        <v>0.71188340807174888</v>
      </c>
      <c r="F121" s="56">
        <v>147</v>
      </c>
      <c r="G121" s="57">
        <v>107</v>
      </c>
      <c r="H121" s="58">
        <v>73</v>
      </c>
      <c r="I121" s="59">
        <v>2685</v>
      </c>
      <c r="J121" s="57">
        <v>63</v>
      </c>
      <c r="K121" s="58">
        <v>43</v>
      </c>
      <c r="L121" s="59">
        <v>1737</v>
      </c>
      <c r="M121" s="2">
        <v>84</v>
      </c>
      <c r="N121" s="4">
        <v>57</v>
      </c>
      <c r="O121" s="3">
        <v>1188</v>
      </c>
      <c r="P121" s="57">
        <v>53</v>
      </c>
      <c r="Q121" s="58">
        <v>36</v>
      </c>
      <c r="R121" s="59">
        <v>1293</v>
      </c>
      <c r="S121" s="2">
        <v>137</v>
      </c>
      <c r="T121" s="4">
        <v>93</v>
      </c>
      <c r="U121" s="3">
        <v>7853</v>
      </c>
      <c r="V121" s="57">
        <v>62</v>
      </c>
      <c r="W121" s="58">
        <v>42</v>
      </c>
      <c r="X121" s="60">
        <v>4072</v>
      </c>
    </row>
    <row r="122" spans="1:24">
      <c r="A122" s="52" t="s">
        <v>109</v>
      </c>
      <c r="B122" s="53">
        <v>302</v>
      </c>
      <c r="C122" s="54">
        <v>502462</v>
      </c>
      <c r="D122" s="55">
        <v>137</v>
      </c>
      <c r="E122" s="106">
        <f t="shared" si="12"/>
        <v>0.45364238410596025</v>
      </c>
      <c r="F122" s="56">
        <v>189</v>
      </c>
      <c r="G122" s="57">
        <v>93</v>
      </c>
      <c r="H122" s="58">
        <v>49</v>
      </c>
      <c r="I122" s="59">
        <v>2734</v>
      </c>
      <c r="J122" s="57">
        <v>65</v>
      </c>
      <c r="K122" s="58">
        <v>34</v>
      </c>
      <c r="L122" s="59">
        <v>2386</v>
      </c>
      <c r="M122" s="2">
        <v>73</v>
      </c>
      <c r="N122" s="4">
        <v>39</v>
      </c>
      <c r="O122" s="3">
        <v>1235</v>
      </c>
      <c r="P122" s="57">
        <v>10</v>
      </c>
      <c r="Q122" s="58">
        <v>5</v>
      </c>
      <c r="R122" s="59">
        <v>557</v>
      </c>
      <c r="S122" s="2">
        <v>171</v>
      </c>
      <c r="T122" s="4">
        <v>90</v>
      </c>
      <c r="U122" s="3">
        <v>4237</v>
      </c>
      <c r="V122" s="57">
        <v>3</v>
      </c>
      <c r="W122" s="58">
        <v>2</v>
      </c>
      <c r="X122" s="60">
        <v>5141</v>
      </c>
    </row>
    <row r="123" spans="1:24">
      <c r="A123" s="52" t="s">
        <v>110</v>
      </c>
      <c r="B123" s="53">
        <v>149</v>
      </c>
      <c r="C123" s="54">
        <v>191933</v>
      </c>
      <c r="D123" s="55">
        <v>32</v>
      </c>
      <c r="E123" s="106">
        <f t="shared" si="12"/>
        <v>0.21476510067114093</v>
      </c>
      <c r="F123" s="56">
        <v>95</v>
      </c>
      <c r="G123" s="57">
        <v>65</v>
      </c>
      <c r="H123" s="58">
        <v>68</v>
      </c>
      <c r="I123" s="59">
        <v>2952</v>
      </c>
      <c r="J123" s="57">
        <v>32</v>
      </c>
      <c r="K123" s="58">
        <v>34</v>
      </c>
      <c r="L123" s="59">
        <v>2346</v>
      </c>
      <c r="M123" s="2">
        <v>45</v>
      </c>
      <c r="N123" s="4">
        <v>47</v>
      </c>
      <c r="O123" s="3">
        <v>1538</v>
      </c>
      <c r="P123" s="57">
        <v>34</v>
      </c>
      <c r="Q123" s="58">
        <v>36</v>
      </c>
      <c r="R123" s="59">
        <v>1400</v>
      </c>
      <c r="S123" s="2">
        <v>57</v>
      </c>
      <c r="T123" s="4">
        <v>60</v>
      </c>
      <c r="U123" s="3">
        <v>7233</v>
      </c>
      <c r="V123" s="57">
        <v>34</v>
      </c>
      <c r="W123" s="58">
        <v>36</v>
      </c>
      <c r="X123" s="60">
        <v>5091</v>
      </c>
    </row>
    <row r="124" spans="1:24">
      <c r="A124" s="52" t="s">
        <v>111</v>
      </c>
      <c r="B124" s="53">
        <v>243</v>
      </c>
      <c r="C124" s="54">
        <v>107443</v>
      </c>
      <c r="D124" s="55">
        <v>81</v>
      </c>
      <c r="E124" s="106">
        <f t="shared" si="12"/>
        <v>0.33333333333333331</v>
      </c>
      <c r="F124" s="56">
        <v>8</v>
      </c>
      <c r="G124" s="57">
        <v>5</v>
      </c>
      <c r="H124" s="58">
        <v>63</v>
      </c>
      <c r="I124" s="59">
        <v>1739</v>
      </c>
      <c r="J124" s="57">
        <v>5</v>
      </c>
      <c r="K124" s="58">
        <v>63</v>
      </c>
      <c r="L124" s="59">
        <v>1197</v>
      </c>
      <c r="M124" s="2">
        <v>3</v>
      </c>
      <c r="N124" s="4">
        <v>38</v>
      </c>
      <c r="O124" s="3">
        <v>499</v>
      </c>
      <c r="P124" s="57"/>
      <c r="Q124" s="58"/>
      <c r="R124" s="59"/>
      <c r="S124" s="2">
        <v>8</v>
      </c>
      <c r="T124" s="4">
        <v>100</v>
      </c>
      <c r="U124" s="3">
        <v>1570</v>
      </c>
      <c r="V124" s="57">
        <v>2</v>
      </c>
      <c r="W124" s="58">
        <v>25</v>
      </c>
      <c r="X124" s="60">
        <v>1543</v>
      </c>
    </row>
    <row r="125" spans="1:24">
      <c r="A125" s="52" t="s">
        <v>112</v>
      </c>
      <c r="B125" s="53">
        <v>203</v>
      </c>
      <c r="C125" s="54">
        <v>64648</v>
      </c>
      <c r="D125" s="55">
        <v>58</v>
      </c>
      <c r="E125" s="106">
        <f t="shared" si="12"/>
        <v>0.2857142857142857</v>
      </c>
      <c r="F125" s="56">
        <v>3</v>
      </c>
      <c r="G125" s="57">
        <v>3</v>
      </c>
      <c r="H125" s="58">
        <v>100</v>
      </c>
      <c r="I125" s="59">
        <v>1318</v>
      </c>
      <c r="J125" s="57">
        <v>3</v>
      </c>
      <c r="K125" s="58">
        <v>100</v>
      </c>
      <c r="L125" s="59">
        <v>855</v>
      </c>
      <c r="M125" s="2">
        <v>3</v>
      </c>
      <c r="N125" s="4">
        <v>100</v>
      </c>
      <c r="O125" s="3">
        <v>463</v>
      </c>
      <c r="P125" s="57"/>
      <c r="Q125" s="58"/>
      <c r="R125" s="59"/>
      <c r="S125" s="2">
        <v>3</v>
      </c>
      <c r="T125" s="4">
        <v>100</v>
      </c>
      <c r="U125" s="3">
        <v>1395</v>
      </c>
      <c r="V125" s="57"/>
      <c r="W125" s="58"/>
      <c r="X125" s="60"/>
    </row>
    <row r="126" spans="1:24">
      <c r="A126" s="52" t="s">
        <v>113</v>
      </c>
      <c r="B126" s="53">
        <v>249</v>
      </c>
      <c r="C126" s="54">
        <v>89345</v>
      </c>
      <c r="D126" s="55">
        <v>16</v>
      </c>
      <c r="E126" s="106">
        <f t="shared" si="12"/>
        <v>6.4257028112449793E-2</v>
      </c>
      <c r="F126" s="56">
        <v>7</v>
      </c>
      <c r="G126" s="57">
        <v>5</v>
      </c>
      <c r="H126" s="58">
        <v>71</v>
      </c>
      <c r="I126" s="59">
        <v>1500</v>
      </c>
      <c r="J126" s="57">
        <v>4</v>
      </c>
      <c r="K126" s="58">
        <v>57</v>
      </c>
      <c r="L126" s="59">
        <v>948</v>
      </c>
      <c r="M126" s="2">
        <v>4</v>
      </c>
      <c r="N126" s="4">
        <v>57</v>
      </c>
      <c r="O126" s="3">
        <v>927</v>
      </c>
      <c r="P126" s="57"/>
      <c r="Q126" s="58"/>
      <c r="R126" s="59"/>
      <c r="S126" s="2">
        <v>5</v>
      </c>
      <c r="T126" s="4">
        <v>71</v>
      </c>
      <c r="U126" s="3">
        <v>1811</v>
      </c>
      <c r="V126" s="57">
        <v>1</v>
      </c>
      <c r="W126" s="58">
        <v>14</v>
      </c>
      <c r="X126" s="60">
        <v>1833</v>
      </c>
    </row>
    <row r="127" spans="1:24">
      <c r="A127" s="52" t="s">
        <v>114</v>
      </c>
      <c r="B127" s="53">
        <v>72</v>
      </c>
      <c r="C127" s="54">
        <v>872008</v>
      </c>
      <c r="D127" s="55">
        <v>30</v>
      </c>
      <c r="E127" s="106">
        <f t="shared" si="12"/>
        <v>0.41666666666666669</v>
      </c>
      <c r="F127" s="56">
        <v>52</v>
      </c>
      <c r="G127" s="57">
        <v>36</v>
      </c>
      <c r="H127" s="58">
        <v>69</v>
      </c>
      <c r="I127" s="59">
        <v>4208</v>
      </c>
      <c r="J127" s="57">
        <v>30</v>
      </c>
      <c r="K127" s="58">
        <v>58</v>
      </c>
      <c r="L127" s="59">
        <v>2714</v>
      </c>
      <c r="M127" s="2">
        <v>36</v>
      </c>
      <c r="N127" s="4">
        <v>69</v>
      </c>
      <c r="O127" s="3">
        <v>1311</v>
      </c>
      <c r="P127" s="57">
        <v>5</v>
      </c>
      <c r="Q127" s="58">
        <v>10</v>
      </c>
      <c r="R127" s="59">
        <v>3650</v>
      </c>
      <c r="S127" s="2">
        <v>43</v>
      </c>
      <c r="T127" s="4">
        <v>83</v>
      </c>
      <c r="U127" s="3">
        <v>7136</v>
      </c>
      <c r="V127" s="57">
        <v>8</v>
      </c>
      <c r="W127" s="58">
        <v>15</v>
      </c>
      <c r="X127" s="60">
        <v>1280</v>
      </c>
    </row>
    <row r="128" spans="1:24">
      <c r="A128" s="52" t="s">
        <v>115</v>
      </c>
      <c r="B128" s="53">
        <v>804</v>
      </c>
      <c r="C128" s="54">
        <v>3005699</v>
      </c>
      <c r="D128" s="55">
        <v>417</v>
      </c>
      <c r="E128" s="106">
        <f t="shared" si="12"/>
        <v>0.51865671641791045</v>
      </c>
      <c r="F128" s="56">
        <v>72</v>
      </c>
      <c r="G128" s="57">
        <v>60</v>
      </c>
      <c r="H128" s="58">
        <v>83</v>
      </c>
      <c r="I128" s="59">
        <v>4579</v>
      </c>
      <c r="J128" s="57">
        <v>43</v>
      </c>
      <c r="K128" s="58">
        <v>60</v>
      </c>
      <c r="L128" s="59">
        <v>3142</v>
      </c>
      <c r="M128" s="2">
        <v>55</v>
      </c>
      <c r="N128" s="4">
        <v>76</v>
      </c>
      <c r="O128" s="3">
        <v>2279</v>
      </c>
      <c r="P128" s="57">
        <v>18</v>
      </c>
      <c r="Q128" s="58">
        <v>25</v>
      </c>
      <c r="R128" s="59">
        <v>660</v>
      </c>
      <c r="S128" s="2">
        <v>69</v>
      </c>
      <c r="T128" s="4">
        <v>96</v>
      </c>
      <c r="U128" s="3">
        <v>10205</v>
      </c>
      <c r="V128" s="57">
        <v>11</v>
      </c>
      <c r="W128" s="58">
        <v>15</v>
      </c>
      <c r="X128" s="60">
        <v>12832</v>
      </c>
    </row>
    <row r="129" spans="1:24">
      <c r="A129" s="52" t="s">
        <v>116</v>
      </c>
      <c r="B129" s="53">
        <v>537</v>
      </c>
      <c r="C129" s="54">
        <v>1194677</v>
      </c>
      <c r="D129" s="55">
        <v>231</v>
      </c>
      <c r="E129" s="106">
        <f t="shared" si="12"/>
        <v>0.43016759776536312</v>
      </c>
      <c r="F129" s="56">
        <v>25</v>
      </c>
      <c r="G129" s="57">
        <v>19</v>
      </c>
      <c r="H129" s="58">
        <v>76</v>
      </c>
      <c r="I129" s="59">
        <v>3990</v>
      </c>
      <c r="J129" s="57">
        <v>12</v>
      </c>
      <c r="K129" s="58">
        <v>48</v>
      </c>
      <c r="L129" s="59">
        <v>3207</v>
      </c>
      <c r="M129" s="2">
        <v>16</v>
      </c>
      <c r="N129" s="4">
        <v>64</v>
      </c>
      <c r="O129" s="3">
        <v>1782</v>
      </c>
      <c r="P129" s="57">
        <v>7</v>
      </c>
      <c r="Q129" s="58">
        <v>28</v>
      </c>
      <c r="R129" s="59">
        <v>872</v>
      </c>
      <c r="S129" s="2">
        <v>22</v>
      </c>
      <c r="T129" s="4">
        <v>88</v>
      </c>
      <c r="U129" s="3">
        <v>13637</v>
      </c>
      <c r="V129" s="57">
        <v>8</v>
      </c>
      <c r="W129" s="58">
        <v>32</v>
      </c>
      <c r="X129" s="60">
        <v>11508</v>
      </c>
    </row>
    <row r="130" spans="1:24">
      <c r="A130" s="52" t="s">
        <v>117</v>
      </c>
      <c r="B130" s="53">
        <v>807</v>
      </c>
      <c r="C130" s="54">
        <v>1895904</v>
      </c>
      <c r="D130" s="55">
        <v>419</v>
      </c>
      <c r="E130" s="106">
        <f t="shared" si="12"/>
        <v>0.51920693928128869</v>
      </c>
      <c r="F130" s="56">
        <v>45</v>
      </c>
      <c r="G130" s="57">
        <v>38</v>
      </c>
      <c r="H130" s="58">
        <v>84</v>
      </c>
      <c r="I130" s="59">
        <v>3378</v>
      </c>
      <c r="J130" s="57">
        <v>28</v>
      </c>
      <c r="K130" s="58">
        <v>62</v>
      </c>
      <c r="L130" s="59">
        <v>2837</v>
      </c>
      <c r="M130" s="2">
        <v>12</v>
      </c>
      <c r="N130" s="4">
        <v>27</v>
      </c>
      <c r="O130" s="3">
        <v>1774</v>
      </c>
      <c r="P130" s="57">
        <v>12</v>
      </c>
      <c r="Q130" s="58">
        <v>27</v>
      </c>
      <c r="R130" s="59">
        <v>1963</v>
      </c>
      <c r="S130" s="2">
        <v>41</v>
      </c>
      <c r="T130" s="4">
        <v>91</v>
      </c>
      <c r="U130" s="3">
        <v>10956</v>
      </c>
      <c r="V130" s="57">
        <v>11</v>
      </c>
      <c r="W130" s="58">
        <v>24</v>
      </c>
      <c r="X130" s="60">
        <v>7949</v>
      </c>
    </row>
    <row r="131" spans="1:24">
      <c r="A131" s="52" t="s">
        <v>118</v>
      </c>
      <c r="B131" s="53">
        <v>239</v>
      </c>
      <c r="C131" s="54">
        <v>609023</v>
      </c>
      <c r="D131" s="55">
        <v>117</v>
      </c>
      <c r="E131" s="106">
        <f t="shared" si="12"/>
        <v>0.4895397489539749</v>
      </c>
      <c r="F131" s="56">
        <v>14</v>
      </c>
      <c r="G131" s="57">
        <v>10</v>
      </c>
      <c r="H131" s="58">
        <v>71</v>
      </c>
      <c r="I131" s="59">
        <v>3933</v>
      </c>
      <c r="J131" s="57">
        <v>7</v>
      </c>
      <c r="K131" s="58">
        <v>50</v>
      </c>
      <c r="L131" s="59">
        <v>3358</v>
      </c>
      <c r="M131" s="2">
        <v>4</v>
      </c>
      <c r="N131" s="4">
        <v>29</v>
      </c>
      <c r="O131" s="3">
        <v>2229</v>
      </c>
      <c r="P131" s="57">
        <v>6</v>
      </c>
      <c r="Q131" s="58">
        <v>43</v>
      </c>
      <c r="R131" s="59">
        <v>884</v>
      </c>
      <c r="S131" s="2">
        <v>10</v>
      </c>
      <c r="T131" s="4">
        <v>71</v>
      </c>
      <c r="U131" s="3">
        <v>10224</v>
      </c>
      <c r="V131" s="57">
        <v>2</v>
      </c>
      <c r="W131" s="58">
        <v>14</v>
      </c>
      <c r="X131" s="60">
        <v>6722</v>
      </c>
    </row>
    <row r="132" spans="1:24">
      <c r="A132" s="52" t="s">
        <v>119</v>
      </c>
      <c r="B132" s="53">
        <v>611</v>
      </c>
      <c r="C132" s="54">
        <v>1653584</v>
      </c>
      <c r="D132" s="55">
        <v>305</v>
      </c>
      <c r="E132" s="106">
        <f t="shared" si="12"/>
        <v>0.49918166939443537</v>
      </c>
      <c r="F132" s="56">
        <v>38</v>
      </c>
      <c r="G132" s="57">
        <v>29</v>
      </c>
      <c r="H132" s="58">
        <v>76</v>
      </c>
      <c r="I132" s="59">
        <v>3573</v>
      </c>
      <c r="J132" s="57">
        <v>22</v>
      </c>
      <c r="K132" s="58">
        <v>58</v>
      </c>
      <c r="L132" s="59">
        <v>2624</v>
      </c>
      <c r="M132" s="2">
        <v>24</v>
      </c>
      <c r="N132" s="4">
        <v>63</v>
      </c>
      <c r="O132" s="3">
        <v>1336</v>
      </c>
      <c r="P132" s="57">
        <v>13</v>
      </c>
      <c r="Q132" s="58">
        <v>34</v>
      </c>
      <c r="R132" s="59">
        <v>558</v>
      </c>
      <c r="S132" s="2">
        <v>33</v>
      </c>
      <c r="T132" s="4">
        <v>87</v>
      </c>
      <c r="U132" s="3">
        <v>11585</v>
      </c>
      <c r="V132" s="57">
        <v>10</v>
      </c>
      <c r="W132" s="58">
        <v>26</v>
      </c>
      <c r="X132" s="60">
        <v>9009</v>
      </c>
    </row>
    <row r="133" spans="1:24">
      <c r="A133" s="52" t="s">
        <v>120</v>
      </c>
      <c r="B133" s="53">
        <v>743</v>
      </c>
      <c r="C133" s="54">
        <v>2367938</v>
      </c>
      <c r="D133" s="55">
        <v>400</v>
      </c>
      <c r="E133" s="106">
        <f t="shared" si="12"/>
        <v>0.53835800807537015</v>
      </c>
      <c r="F133" s="56">
        <v>53</v>
      </c>
      <c r="G133" s="57">
        <v>47</v>
      </c>
      <c r="H133" s="58">
        <v>89</v>
      </c>
      <c r="I133" s="59">
        <v>4038</v>
      </c>
      <c r="J133" s="57">
        <v>27</v>
      </c>
      <c r="K133" s="58">
        <v>51</v>
      </c>
      <c r="L133" s="59">
        <v>3383</v>
      </c>
      <c r="M133" s="2">
        <v>39</v>
      </c>
      <c r="N133" s="4">
        <v>74</v>
      </c>
      <c r="O133" s="3">
        <v>1401</v>
      </c>
      <c r="P133" s="57">
        <v>30</v>
      </c>
      <c r="Q133" s="58">
        <v>57</v>
      </c>
      <c r="R133" s="59">
        <v>1272</v>
      </c>
      <c r="S133" s="2">
        <v>50</v>
      </c>
      <c r="T133" s="4">
        <v>94</v>
      </c>
      <c r="U133" s="3">
        <v>11935</v>
      </c>
      <c r="V133" s="57">
        <v>27</v>
      </c>
      <c r="W133" s="58">
        <v>51</v>
      </c>
      <c r="X133" s="60">
        <v>8933</v>
      </c>
    </row>
    <row r="134" spans="1:24">
      <c r="A134" s="52" t="s">
        <v>121</v>
      </c>
      <c r="B134" s="53">
        <v>251</v>
      </c>
      <c r="C134" s="54">
        <v>422302</v>
      </c>
      <c r="D134" s="55">
        <v>45</v>
      </c>
      <c r="E134" s="106">
        <f t="shared" si="12"/>
        <v>0.17928286852589642</v>
      </c>
      <c r="F134" s="56">
        <v>116</v>
      </c>
      <c r="G134" s="57">
        <v>65</v>
      </c>
      <c r="H134" s="58">
        <v>56</v>
      </c>
      <c r="I134" s="59">
        <v>3700</v>
      </c>
      <c r="J134" s="57">
        <v>45</v>
      </c>
      <c r="K134" s="58">
        <v>39</v>
      </c>
      <c r="L134" s="59">
        <v>2650</v>
      </c>
      <c r="M134" s="2">
        <v>58</v>
      </c>
      <c r="N134" s="4">
        <v>50</v>
      </c>
      <c r="O134" s="3">
        <v>1923</v>
      </c>
      <c r="P134" s="57">
        <v>3</v>
      </c>
      <c r="Q134" s="58">
        <v>3</v>
      </c>
      <c r="R134" s="59">
        <v>2508</v>
      </c>
      <c r="S134" s="2">
        <v>88</v>
      </c>
      <c r="T134" s="4">
        <v>76</v>
      </c>
      <c r="U134" s="3">
        <v>8100</v>
      </c>
      <c r="V134" s="57">
        <v>17</v>
      </c>
      <c r="W134" s="58">
        <v>15</v>
      </c>
      <c r="X134" s="60">
        <v>8081</v>
      </c>
    </row>
    <row r="135" spans="1:24">
      <c r="A135" s="52" t="s">
        <v>122</v>
      </c>
      <c r="B135" s="53">
        <v>231</v>
      </c>
      <c r="C135" s="54">
        <v>307374</v>
      </c>
      <c r="D135" s="55">
        <v>27</v>
      </c>
      <c r="E135" s="106">
        <f t="shared" si="12"/>
        <v>0.11688311688311688</v>
      </c>
      <c r="F135" s="56">
        <v>97</v>
      </c>
      <c r="G135" s="57">
        <v>44</v>
      </c>
      <c r="H135" s="58">
        <v>45</v>
      </c>
      <c r="I135" s="59">
        <v>3364</v>
      </c>
      <c r="J135" s="57">
        <v>27</v>
      </c>
      <c r="K135" s="58">
        <v>28</v>
      </c>
      <c r="L135" s="59">
        <v>2712</v>
      </c>
      <c r="M135" s="2">
        <v>39</v>
      </c>
      <c r="N135" s="4">
        <v>40</v>
      </c>
      <c r="O135" s="3">
        <v>1885</v>
      </c>
      <c r="P135" s="57">
        <v>1</v>
      </c>
      <c r="Q135" s="58">
        <v>1</v>
      </c>
      <c r="R135" s="59">
        <v>250</v>
      </c>
      <c r="S135" s="2">
        <v>63</v>
      </c>
      <c r="T135" s="4">
        <v>65</v>
      </c>
      <c r="U135" s="3">
        <v>9415</v>
      </c>
      <c r="V135" s="57">
        <v>18</v>
      </c>
      <c r="W135" s="58">
        <v>19</v>
      </c>
      <c r="X135" s="60">
        <v>7127</v>
      </c>
    </row>
    <row r="136" spans="1:24">
      <c r="A136" s="52" t="s">
        <v>123</v>
      </c>
      <c r="B136" s="53">
        <v>82</v>
      </c>
      <c r="C136" s="54">
        <v>160652</v>
      </c>
      <c r="D136" s="55">
        <v>17</v>
      </c>
      <c r="E136" s="106">
        <f t="shared" si="12"/>
        <v>0.2073170731707317</v>
      </c>
      <c r="F136" s="56">
        <v>54</v>
      </c>
      <c r="G136" s="57">
        <v>31</v>
      </c>
      <c r="H136" s="58">
        <v>57</v>
      </c>
      <c r="I136" s="59">
        <v>3501</v>
      </c>
      <c r="J136" s="57">
        <v>17</v>
      </c>
      <c r="K136" s="58">
        <v>31</v>
      </c>
      <c r="L136" s="59">
        <v>2450</v>
      </c>
      <c r="M136" s="2">
        <v>30</v>
      </c>
      <c r="N136" s="4">
        <v>56</v>
      </c>
      <c r="O136" s="3">
        <v>2125</v>
      </c>
      <c r="P136" s="57">
        <v>1</v>
      </c>
      <c r="Q136" s="58">
        <v>2</v>
      </c>
      <c r="R136" s="59">
        <v>2000</v>
      </c>
      <c r="S136" s="2">
        <v>35</v>
      </c>
      <c r="T136" s="4">
        <v>65</v>
      </c>
      <c r="U136" s="3">
        <v>9276</v>
      </c>
      <c r="V136" s="57">
        <v>6</v>
      </c>
      <c r="W136" s="58">
        <v>11</v>
      </c>
      <c r="X136" s="60">
        <v>7446</v>
      </c>
    </row>
    <row r="137" spans="1:24">
      <c r="A137" s="52" t="s">
        <v>124</v>
      </c>
      <c r="B137" s="53">
        <v>137</v>
      </c>
      <c r="C137" s="54">
        <v>232227</v>
      </c>
      <c r="D137" s="55">
        <v>31</v>
      </c>
      <c r="E137" s="106">
        <f t="shared" si="12"/>
        <v>0.22627737226277372</v>
      </c>
      <c r="F137" s="56">
        <v>72</v>
      </c>
      <c r="G137" s="57">
        <v>34</v>
      </c>
      <c r="H137" s="58">
        <v>47</v>
      </c>
      <c r="I137" s="59">
        <v>4101</v>
      </c>
      <c r="J137" s="57">
        <v>31</v>
      </c>
      <c r="K137" s="58">
        <v>43</v>
      </c>
      <c r="L137" s="59">
        <v>2594</v>
      </c>
      <c r="M137" s="2">
        <v>25</v>
      </c>
      <c r="N137" s="4">
        <v>35</v>
      </c>
      <c r="O137" s="3">
        <v>2162</v>
      </c>
      <c r="P137" s="57">
        <v>3</v>
      </c>
      <c r="Q137" s="58">
        <v>4</v>
      </c>
      <c r="R137" s="59">
        <v>1104</v>
      </c>
      <c r="S137" s="2">
        <v>50</v>
      </c>
      <c r="T137" s="4">
        <v>69</v>
      </c>
      <c r="U137" s="3">
        <v>8409</v>
      </c>
      <c r="V137" s="57">
        <v>13</v>
      </c>
      <c r="W137" s="58">
        <v>18</v>
      </c>
      <c r="X137" s="60">
        <v>7303</v>
      </c>
    </row>
    <row r="138" spans="1:24">
      <c r="A138" s="52" t="s">
        <v>125</v>
      </c>
      <c r="B138" s="53">
        <v>76</v>
      </c>
      <c r="C138" s="54">
        <v>183286</v>
      </c>
      <c r="D138" s="55">
        <v>14</v>
      </c>
      <c r="E138" s="106">
        <f t="shared" si="12"/>
        <v>0.18421052631578946</v>
      </c>
      <c r="F138" s="56">
        <v>36</v>
      </c>
      <c r="G138" s="57">
        <v>21</v>
      </c>
      <c r="H138" s="58">
        <v>58</v>
      </c>
      <c r="I138" s="59">
        <v>4216</v>
      </c>
      <c r="J138" s="57">
        <v>14</v>
      </c>
      <c r="K138" s="58">
        <v>39</v>
      </c>
      <c r="L138" s="59">
        <v>3600</v>
      </c>
      <c r="M138" s="2">
        <v>20</v>
      </c>
      <c r="N138" s="4">
        <v>56</v>
      </c>
      <c r="O138" s="3">
        <v>1847</v>
      </c>
      <c r="P138" s="57"/>
      <c r="Q138" s="58"/>
      <c r="R138" s="59"/>
      <c r="S138" s="2">
        <v>25</v>
      </c>
      <c r="T138" s="4">
        <v>69</v>
      </c>
      <c r="U138" s="3">
        <v>10412</v>
      </c>
      <c r="V138" s="57">
        <v>3</v>
      </c>
      <c r="W138" s="58">
        <v>8</v>
      </c>
      <c r="X138" s="60">
        <v>7115</v>
      </c>
    </row>
    <row r="139" spans="1:24">
      <c r="A139" s="52" t="s">
        <v>126</v>
      </c>
      <c r="B139" s="53">
        <v>178</v>
      </c>
      <c r="C139" s="54">
        <v>390746</v>
      </c>
      <c r="D139" s="55">
        <v>49</v>
      </c>
      <c r="E139" s="106">
        <f t="shared" si="12"/>
        <v>0.2752808988764045</v>
      </c>
      <c r="F139" s="56">
        <v>108</v>
      </c>
      <c r="G139" s="57">
        <v>66</v>
      </c>
      <c r="H139" s="58">
        <v>61</v>
      </c>
      <c r="I139" s="59">
        <v>4068</v>
      </c>
      <c r="J139" s="57">
        <v>49</v>
      </c>
      <c r="K139" s="58">
        <v>45</v>
      </c>
      <c r="L139" s="59">
        <v>2796</v>
      </c>
      <c r="M139" s="2">
        <v>59</v>
      </c>
      <c r="N139" s="4">
        <v>55</v>
      </c>
      <c r="O139" s="3">
        <v>2017</v>
      </c>
      <c r="P139" s="57">
        <v>3</v>
      </c>
      <c r="Q139" s="58">
        <v>3</v>
      </c>
      <c r="R139" s="59">
        <v>3245</v>
      </c>
      <c r="S139" s="2">
        <v>71</v>
      </c>
      <c r="T139" s="4">
        <v>66</v>
      </c>
      <c r="U139" s="3">
        <v>8516</v>
      </c>
      <c r="V139" s="57">
        <v>20</v>
      </c>
      <c r="W139" s="58">
        <v>19</v>
      </c>
      <c r="X139" s="60">
        <v>6281</v>
      </c>
    </row>
    <row r="140" spans="1:24">
      <c r="A140" s="52" t="s">
        <v>127</v>
      </c>
      <c r="B140" s="53">
        <v>168</v>
      </c>
      <c r="C140" s="54">
        <v>439207</v>
      </c>
      <c r="D140" s="55">
        <v>40</v>
      </c>
      <c r="E140" s="106">
        <f t="shared" si="12"/>
        <v>0.23809523809523808</v>
      </c>
      <c r="F140" s="56">
        <v>102</v>
      </c>
      <c r="G140" s="57">
        <v>54</v>
      </c>
      <c r="H140" s="58">
        <v>53</v>
      </c>
      <c r="I140" s="59">
        <v>1843</v>
      </c>
      <c r="J140" s="57">
        <v>26</v>
      </c>
      <c r="K140" s="58">
        <v>25</v>
      </c>
      <c r="L140" s="59">
        <v>2156</v>
      </c>
      <c r="M140" s="2">
        <v>27</v>
      </c>
      <c r="N140" s="4">
        <v>26</v>
      </c>
      <c r="O140" s="3">
        <v>1550</v>
      </c>
      <c r="P140" s="57">
        <v>1</v>
      </c>
      <c r="Q140" s="58">
        <v>1</v>
      </c>
      <c r="R140" s="59">
        <v>1600</v>
      </c>
      <c r="S140" s="2">
        <v>53</v>
      </c>
      <c r="T140" s="4">
        <v>52</v>
      </c>
      <c r="U140" s="3">
        <v>6035</v>
      </c>
      <c r="V140" s="57">
        <v>12</v>
      </c>
      <c r="W140" s="58">
        <v>12</v>
      </c>
      <c r="X140" s="60">
        <v>7683</v>
      </c>
    </row>
    <row r="141" spans="1:24">
      <c r="A141" s="52" t="s">
        <v>148</v>
      </c>
      <c r="B141" s="53">
        <v>391</v>
      </c>
      <c r="C141" s="54">
        <v>1426428</v>
      </c>
      <c r="D141" s="55">
        <v>208</v>
      </c>
      <c r="E141" s="106">
        <f t="shared" si="12"/>
        <v>0.53196930946291565</v>
      </c>
      <c r="F141" s="56">
        <v>204</v>
      </c>
      <c r="G141" s="57">
        <v>185</v>
      </c>
      <c r="H141" s="58">
        <v>91</v>
      </c>
      <c r="I141" s="59">
        <v>4544</v>
      </c>
      <c r="J141" s="57">
        <v>134</v>
      </c>
      <c r="K141" s="58">
        <v>66</v>
      </c>
      <c r="L141" s="59">
        <v>2061</v>
      </c>
      <c r="M141" s="2">
        <v>157</v>
      </c>
      <c r="N141" s="4">
        <v>77</v>
      </c>
      <c r="O141" s="3">
        <v>1673</v>
      </c>
      <c r="P141" s="57">
        <v>157</v>
      </c>
      <c r="Q141" s="58">
        <v>77</v>
      </c>
      <c r="R141" s="59">
        <v>1801</v>
      </c>
      <c r="S141" s="2"/>
      <c r="T141" s="4"/>
      <c r="U141" s="3"/>
      <c r="V141" s="57"/>
      <c r="W141" s="58"/>
      <c r="X141" s="60"/>
    </row>
    <row r="142" spans="1:24">
      <c r="A142" s="52" t="s">
        <v>149</v>
      </c>
      <c r="B142" s="53">
        <v>374</v>
      </c>
      <c r="C142" s="54">
        <v>470918</v>
      </c>
      <c r="D142" s="55">
        <v>62</v>
      </c>
      <c r="E142" s="106">
        <f t="shared" si="12"/>
        <v>0.16577540106951871</v>
      </c>
      <c r="F142" s="56">
        <v>27</v>
      </c>
      <c r="G142" s="57">
        <v>9</v>
      </c>
      <c r="H142" s="58">
        <v>33</v>
      </c>
      <c r="I142" s="59">
        <v>2893</v>
      </c>
      <c r="J142" s="57">
        <v>6</v>
      </c>
      <c r="K142" s="58">
        <v>22</v>
      </c>
      <c r="L142" s="59">
        <v>2854</v>
      </c>
      <c r="M142" s="2">
        <v>2</v>
      </c>
      <c r="N142" s="4">
        <v>7</v>
      </c>
      <c r="O142" s="3">
        <v>2912</v>
      </c>
      <c r="P142" s="57">
        <v>4</v>
      </c>
      <c r="Q142" s="58">
        <v>15</v>
      </c>
      <c r="R142" s="59">
        <v>772</v>
      </c>
      <c r="S142" s="2">
        <v>9</v>
      </c>
      <c r="T142" s="4">
        <v>33</v>
      </c>
      <c r="U142" s="3">
        <v>8167</v>
      </c>
      <c r="V142" s="57">
        <v>2</v>
      </c>
      <c r="W142" s="58">
        <v>7</v>
      </c>
      <c r="X142" s="60">
        <v>7500</v>
      </c>
    </row>
    <row r="143" spans="1:24">
      <c r="A143" s="52" t="s">
        <v>128</v>
      </c>
      <c r="B143" s="53">
        <v>1502</v>
      </c>
      <c r="C143" s="54">
        <v>155552</v>
      </c>
      <c r="D143" s="55">
        <v>202</v>
      </c>
      <c r="E143" s="106">
        <f t="shared" si="12"/>
        <v>0.13448735019973368</v>
      </c>
      <c r="F143" s="56"/>
      <c r="G143" s="57"/>
      <c r="H143" s="58"/>
      <c r="I143" s="59"/>
      <c r="J143" s="57"/>
      <c r="K143" s="58"/>
      <c r="L143" s="59"/>
      <c r="M143" s="2"/>
      <c r="N143" s="4"/>
      <c r="O143" s="3"/>
      <c r="P143" s="57"/>
      <c r="Q143" s="58"/>
      <c r="R143" s="59"/>
      <c r="S143" s="2"/>
      <c r="T143" s="4"/>
      <c r="U143" s="3"/>
      <c r="V143" s="57"/>
      <c r="W143" s="58"/>
      <c r="X143" s="60"/>
    </row>
    <row r="144" spans="1:24">
      <c r="A144" s="61" t="s">
        <v>129</v>
      </c>
      <c r="B144" s="62">
        <f>SUM(B86:B143)</f>
        <v>30728</v>
      </c>
      <c r="C144" s="63">
        <f>SUM(C86:C143)</f>
        <v>53055541</v>
      </c>
      <c r="D144" s="64">
        <f>SUM(D86:D143)</f>
        <v>12592</v>
      </c>
      <c r="E144" s="107">
        <f t="shared" si="12"/>
        <v>0.40978911741733925</v>
      </c>
      <c r="F144" s="65">
        <f>SUM(F86:F143)</f>
        <v>7061</v>
      </c>
      <c r="G144" s="66">
        <f>SUM(G86:G143)</f>
        <v>4671</v>
      </c>
      <c r="H144" s="67">
        <f>SUMPRODUCT(G86:G143,H86:H143)/SUM(G86:G143)</f>
        <v>72.35709698137444</v>
      </c>
      <c r="I144" s="68">
        <f>SUMPRODUCT(H86:H143,I86:I143)/SUM(H86:H143)</f>
        <v>3501.2070434535644</v>
      </c>
      <c r="J144" s="66">
        <f>SUM(J86:J143)</f>
        <v>3511</v>
      </c>
      <c r="K144" s="67">
        <f>SUMPRODUCT(J86:J143,K86:K143)/SUM(J86:J143)</f>
        <v>59.431785816006837</v>
      </c>
      <c r="L144" s="68">
        <f>SUMPRODUCT(K86:K143,L86:L143)/SUM(K86:K143)</f>
        <v>2581.1615620214393</v>
      </c>
      <c r="M144" s="70">
        <f t="shared" ref="M144" si="13">SUM(M86:M143)</f>
        <v>3250</v>
      </c>
      <c r="N144" s="71">
        <f t="shared" ref="N144:O144" si="14">SUMPRODUCT(M86:M143,N86:N143)/SUM(M86:M143)</f>
        <v>55.707692307692305</v>
      </c>
      <c r="O144" s="72">
        <f t="shared" si="14"/>
        <v>1627.684439178515</v>
      </c>
      <c r="P144" s="66">
        <f t="shared" ref="P144" si="15">SUM(P86:P143)</f>
        <v>959</v>
      </c>
      <c r="Q144" s="69">
        <f t="shared" ref="Q144:R144" si="16">SUMPRODUCT(P86:P143,Q86:Q143)/SUM(P86:P143)</f>
        <v>46.06360792492179</v>
      </c>
      <c r="R144" s="68">
        <f t="shared" si="16"/>
        <v>1255.5534591194969</v>
      </c>
      <c r="S144" s="70">
        <f t="shared" ref="S144" si="17">SUM(S86:S143)</f>
        <v>4990</v>
      </c>
      <c r="T144" s="71">
        <f t="shared" ref="T144:U144" si="18">SUMPRODUCT(S86:S143,T86:T143)/SUM(S86:S143)</f>
        <v>77.984569138276555</v>
      </c>
      <c r="U144" s="72">
        <f t="shared" si="18"/>
        <v>8143.1249022164275</v>
      </c>
      <c r="V144" s="66">
        <f t="shared" ref="V144" si="19">SUM(V86:V143)</f>
        <v>1570</v>
      </c>
      <c r="W144" s="69">
        <f t="shared" ref="W144:X144" si="20">SUMPRODUCT(V86:V143,W86:W143)/SUM(V86:V143)</f>
        <v>38.222929936305732</v>
      </c>
      <c r="X144" s="73">
        <f t="shared" si="20"/>
        <v>7527.452492944497</v>
      </c>
    </row>
    <row r="145" spans="1:24">
      <c r="A145" s="52"/>
      <c r="B145" s="53"/>
      <c r="C145" s="54"/>
      <c r="D145" s="55"/>
      <c r="E145" s="55"/>
      <c r="F145" s="56"/>
      <c r="G145" s="57"/>
      <c r="H145" s="58"/>
      <c r="I145" s="59"/>
      <c r="J145" s="57"/>
      <c r="K145" s="58"/>
      <c r="L145" s="59"/>
      <c r="M145" s="2"/>
      <c r="N145" s="4"/>
      <c r="O145" s="3"/>
      <c r="P145" s="57"/>
      <c r="Q145" s="58"/>
      <c r="R145" s="59"/>
      <c r="S145" s="2"/>
      <c r="T145" s="4"/>
      <c r="U145" s="3"/>
      <c r="V145" s="57"/>
      <c r="W145" s="58"/>
      <c r="X145" s="60"/>
    </row>
    <row r="146" spans="1:24">
      <c r="A146" s="61" t="s">
        <v>130</v>
      </c>
      <c r="B146" s="62"/>
      <c r="C146" s="63"/>
      <c r="D146" s="64"/>
      <c r="E146" s="64"/>
      <c r="F146" s="65"/>
      <c r="G146" s="66"/>
      <c r="H146" s="75"/>
      <c r="I146" s="68"/>
      <c r="J146" s="66"/>
      <c r="K146" s="75"/>
      <c r="L146" s="68"/>
      <c r="M146" s="70"/>
      <c r="N146" s="76"/>
      <c r="O146" s="72"/>
      <c r="P146" s="66"/>
      <c r="Q146" s="75"/>
      <c r="R146" s="68"/>
      <c r="S146" s="70"/>
      <c r="T146" s="76"/>
      <c r="U146" s="72"/>
      <c r="V146" s="66"/>
      <c r="W146" s="75"/>
      <c r="X146" s="73"/>
    </row>
    <row r="147" spans="1:24">
      <c r="A147" s="52" t="s">
        <v>131</v>
      </c>
      <c r="B147" s="53">
        <v>243</v>
      </c>
      <c r="C147" s="54">
        <v>842093</v>
      </c>
      <c r="D147" s="55">
        <v>197</v>
      </c>
      <c r="E147" s="106">
        <f t="shared" ref="E147:E149" si="21">SUM(D147/B147)</f>
        <v>0.81069958847736623</v>
      </c>
      <c r="F147" s="56">
        <v>79</v>
      </c>
      <c r="G147" s="57">
        <v>75</v>
      </c>
      <c r="H147" s="58">
        <v>95</v>
      </c>
      <c r="I147" s="59">
        <v>4047</v>
      </c>
      <c r="J147" s="57">
        <v>70</v>
      </c>
      <c r="K147" s="58">
        <v>89</v>
      </c>
      <c r="L147" s="59">
        <v>2764</v>
      </c>
      <c r="M147" s="2">
        <v>38</v>
      </c>
      <c r="N147" s="4">
        <v>48</v>
      </c>
      <c r="O147" s="3">
        <v>2850</v>
      </c>
      <c r="P147" s="57"/>
      <c r="Q147" s="58"/>
      <c r="R147" s="59"/>
      <c r="S147" s="2"/>
      <c r="T147" s="4">
        <v>0</v>
      </c>
      <c r="U147" s="3"/>
      <c r="V147" s="57"/>
      <c r="W147" s="58">
        <v>0</v>
      </c>
      <c r="X147" s="60"/>
    </row>
    <row r="148" spans="1:24">
      <c r="A148" s="52" t="s">
        <v>132</v>
      </c>
      <c r="B148" s="53">
        <v>99</v>
      </c>
      <c r="C148" s="54">
        <v>218963</v>
      </c>
      <c r="D148" s="55">
        <v>58</v>
      </c>
      <c r="E148" s="106">
        <f t="shared" si="21"/>
        <v>0.58585858585858586</v>
      </c>
      <c r="F148" s="56">
        <v>28</v>
      </c>
      <c r="G148" s="57">
        <v>27</v>
      </c>
      <c r="H148" s="58">
        <v>96</v>
      </c>
      <c r="I148" s="59">
        <v>3039</v>
      </c>
      <c r="J148" s="57">
        <v>25</v>
      </c>
      <c r="K148" s="58">
        <v>89</v>
      </c>
      <c r="L148" s="59">
        <v>1711</v>
      </c>
      <c r="M148" s="2">
        <v>18</v>
      </c>
      <c r="N148" s="4">
        <v>64</v>
      </c>
      <c r="O148" s="3">
        <v>1844</v>
      </c>
      <c r="P148" s="57">
        <v>6</v>
      </c>
      <c r="Q148" s="58">
        <v>21</v>
      </c>
      <c r="R148" s="59">
        <v>1016</v>
      </c>
      <c r="S148" s="2"/>
      <c r="T148" s="4">
        <v>0</v>
      </c>
      <c r="U148" s="3"/>
      <c r="V148" s="57"/>
      <c r="W148" s="58">
        <v>0</v>
      </c>
      <c r="X148" s="60"/>
    </row>
    <row r="149" spans="1:24">
      <c r="A149" s="61" t="s">
        <v>133</v>
      </c>
      <c r="B149" s="62">
        <f>SUM(B147:B148)</f>
        <v>342</v>
      </c>
      <c r="C149" s="63">
        <f>SUM(C147:C148)</f>
        <v>1061056</v>
      </c>
      <c r="D149" s="64">
        <f>SUM(D147:D148)</f>
        <v>255</v>
      </c>
      <c r="E149" s="107">
        <f t="shared" si="21"/>
        <v>0.74561403508771928</v>
      </c>
      <c r="F149" s="65">
        <f>SUM(F147:F148)</f>
        <v>107</v>
      </c>
      <c r="G149" s="66">
        <f>SUM(G147:G148)</f>
        <v>102</v>
      </c>
      <c r="H149" s="67">
        <f>SUMPRODUCT(G147:G148,H147:H148)/SUM(G147:G148)</f>
        <v>95.264705882352942</v>
      </c>
      <c r="I149" s="77">
        <f>SUMPRODUCT(H147:H148,I147:I148)/SUM(H147:H148)</f>
        <v>3540.3612565445028</v>
      </c>
      <c r="J149" s="66">
        <f t="shared" ref="J149" si="22">SUM(J147:J148)</f>
        <v>95</v>
      </c>
      <c r="K149" s="75">
        <f t="shared" ref="K149:L149" si="23">SUMPRODUCT(J147:J148,K147:K148)/SUM(J147:J148)</f>
        <v>89</v>
      </c>
      <c r="L149" s="68">
        <f t="shared" si="23"/>
        <v>2237.5</v>
      </c>
      <c r="M149" s="70">
        <f t="shared" ref="M149" si="24">SUM(M147:M148)</f>
        <v>56</v>
      </c>
      <c r="N149" s="71">
        <f t="shared" ref="N149:O149" si="25">SUMPRODUCT(M147:M148,N147:N148)/SUM(M147:M148)</f>
        <v>53.142857142857146</v>
      </c>
      <c r="O149" s="72">
        <f t="shared" si="25"/>
        <v>2275.1428571428573</v>
      </c>
      <c r="P149" s="66">
        <f t="shared" ref="P149" si="26">SUM(P147:P148)</f>
        <v>6</v>
      </c>
      <c r="Q149" s="75">
        <f t="shared" ref="Q149:R149" si="27">SUMPRODUCT(P147:P148,Q147:Q148)/SUM(P147:P148)</f>
        <v>21</v>
      </c>
      <c r="R149" s="68">
        <f t="shared" si="27"/>
        <v>1016</v>
      </c>
      <c r="S149" s="70"/>
      <c r="T149" s="76"/>
      <c r="U149" s="72"/>
      <c r="V149" s="66"/>
      <c r="W149" s="75"/>
      <c r="X149" s="73"/>
    </row>
    <row r="150" spans="1:24">
      <c r="A150" s="78"/>
      <c r="B150" s="53"/>
      <c r="C150" s="79"/>
      <c r="D150" s="108"/>
      <c r="E150" s="108"/>
      <c r="F150" s="80"/>
      <c r="G150" s="81"/>
      <c r="H150" s="82"/>
      <c r="I150" s="83"/>
      <c r="J150" s="84"/>
      <c r="K150" s="85"/>
      <c r="L150" s="86"/>
      <c r="M150" s="81"/>
      <c r="N150" s="82"/>
      <c r="O150" s="83"/>
      <c r="P150" s="84"/>
      <c r="Q150" s="85"/>
      <c r="R150" s="86"/>
      <c r="S150" s="84"/>
      <c r="T150" s="85"/>
      <c r="U150" s="86"/>
      <c r="V150" s="81"/>
      <c r="W150" s="82"/>
      <c r="X150" s="83"/>
    </row>
    <row r="151" spans="1:24">
      <c r="A151" s="87" t="s">
        <v>134</v>
      </c>
      <c r="B151" s="62">
        <f>SUM(B12+B22+B55+B83+B144+B149)</f>
        <v>308417</v>
      </c>
      <c r="C151" s="89">
        <f>SUM(C12+C22+C55+C83+C144+C149)</f>
        <v>893225351</v>
      </c>
      <c r="D151" s="88">
        <f>SUM(D12+D22+D55+D83+D144+D149)</f>
        <v>84417</v>
      </c>
      <c r="E151" s="107">
        <f t="shared" ref="E151" si="28">SUM(D151/B151)</f>
        <v>0.27371059312554108</v>
      </c>
      <c r="F151" s="90">
        <f>SUM(F12+F22+F55+F83+F144+F149)</f>
        <v>51175</v>
      </c>
      <c r="G151" s="66">
        <v>32873</v>
      </c>
      <c r="H151" s="91">
        <v>70.482097770206551</v>
      </c>
      <c r="I151" s="73">
        <v>5708.111616222036</v>
      </c>
      <c r="J151" s="66">
        <v>15412</v>
      </c>
      <c r="K151" s="91">
        <v>38.102387749805345</v>
      </c>
      <c r="L151" s="73">
        <v>2675.4937615054205</v>
      </c>
      <c r="M151" s="66">
        <v>17849</v>
      </c>
      <c r="N151" s="91">
        <v>40.239509216202592</v>
      </c>
      <c r="O151" s="73">
        <v>1899.9683105565459</v>
      </c>
      <c r="P151" s="66">
        <v>18117</v>
      </c>
      <c r="Q151" s="91">
        <v>69.027212010818573</v>
      </c>
      <c r="R151" s="73">
        <v>6158.7114308553155</v>
      </c>
      <c r="S151" s="66">
        <v>29684</v>
      </c>
      <c r="T151" s="91">
        <v>61.910490499932621</v>
      </c>
      <c r="U151" s="73">
        <v>7021.6375529049637</v>
      </c>
      <c r="V151" s="66">
        <v>9299</v>
      </c>
      <c r="W151" s="92">
        <v>26.904075707065275</v>
      </c>
      <c r="X151" s="93">
        <v>7360.1891241578442</v>
      </c>
    </row>
    <row r="152" spans="1:24">
      <c r="A152" s="94"/>
      <c r="B152" s="95"/>
      <c r="C152" s="96"/>
      <c r="D152" s="95"/>
      <c r="E152" s="95"/>
      <c r="F152" s="95"/>
      <c r="G152" s="95"/>
      <c r="H152" s="85"/>
      <c r="I152" s="96"/>
      <c r="J152" s="95"/>
      <c r="K152" s="85"/>
      <c r="L152" s="96"/>
      <c r="M152" s="95"/>
      <c r="N152" s="85"/>
      <c r="O152" s="96"/>
      <c r="P152" s="95"/>
      <c r="Q152" s="85"/>
      <c r="R152" s="96"/>
      <c r="S152" s="95"/>
      <c r="T152" s="85"/>
      <c r="U152" s="96"/>
      <c r="V152" s="95"/>
      <c r="W152" s="85"/>
      <c r="X152" s="96"/>
    </row>
    <row r="153" spans="1:24">
      <c r="A153" s="100" t="s">
        <v>135</v>
      </c>
      <c r="B153" s="100"/>
      <c r="C153" s="100"/>
      <c r="D153" s="100"/>
      <c r="E153" s="100"/>
      <c r="F153" s="100"/>
      <c r="G153" s="100"/>
      <c r="H153" s="100"/>
      <c r="I153" s="100"/>
      <c r="J153" s="100"/>
      <c r="K153" s="100"/>
      <c r="L153" s="100"/>
      <c r="M153" s="100"/>
      <c r="N153" s="100"/>
      <c r="O153" s="100"/>
      <c r="P153" s="100"/>
      <c r="Q153" s="82"/>
      <c r="R153" s="78"/>
      <c r="S153" s="78"/>
      <c r="T153" s="82"/>
      <c r="U153" s="78"/>
      <c r="V153" s="78"/>
      <c r="W153" s="82"/>
      <c r="X153" s="78"/>
    </row>
    <row r="154" spans="1:24">
      <c r="A154" s="101" t="s">
        <v>136</v>
      </c>
      <c r="B154" s="101"/>
      <c r="C154" s="101"/>
      <c r="D154" s="101"/>
      <c r="E154" s="101"/>
      <c r="F154" s="101"/>
      <c r="G154" s="101"/>
      <c r="H154" s="101"/>
      <c r="I154" s="101"/>
      <c r="J154" s="101"/>
      <c r="K154" s="101"/>
      <c r="L154" s="101"/>
      <c r="M154" s="101"/>
      <c r="N154" s="101"/>
      <c r="O154" s="101"/>
      <c r="P154" s="101"/>
      <c r="Q154" s="97"/>
      <c r="R154" s="52"/>
      <c r="S154" s="52"/>
      <c r="T154" s="97"/>
      <c r="U154" s="52"/>
      <c r="V154" s="52"/>
      <c r="W154" s="97"/>
      <c r="X154" s="52"/>
    </row>
    <row r="155" spans="1:24">
      <c r="A155" s="98" t="s">
        <v>137</v>
      </c>
      <c r="B155" s="98"/>
      <c r="C155" s="98"/>
      <c r="D155" s="98"/>
      <c r="E155" s="98"/>
      <c r="F155" s="98"/>
      <c r="G155" s="98"/>
      <c r="H155" s="98"/>
      <c r="I155" s="98"/>
      <c r="J155" s="98"/>
      <c r="K155" s="98"/>
      <c r="L155" s="98"/>
      <c r="M155" s="98"/>
      <c r="N155" s="98"/>
      <c r="O155" s="98"/>
      <c r="P155" s="98"/>
      <c r="Q155" s="82"/>
      <c r="R155" s="78"/>
      <c r="S155" s="78"/>
      <c r="T155" s="82"/>
      <c r="U155" s="78"/>
      <c r="V155" s="78"/>
      <c r="W155" s="82"/>
      <c r="X155" s="78"/>
    </row>
    <row r="156" spans="1:24">
      <c r="A156" s="102"/>
      <c r="B156" s="82"/>
      <c r="C156" s="82"/>
      <c r="D156" s="82"/>
      <c r="E156" s="82"/>
      <c r="F156" s="82"/>
      <c r="G156" s="82"/>
      <c r="H156" s="82"/>
      <c r="I156" s="82"/>
      <c r="J156" s="82"/>
      <c r="K156" s="82"/>
      <c r="L156" s="82"/>
      <c r="M156" s="82"/>
      <c r="N156" s="82"/>
      <c r="O156" s="82"/>
      <c r="P156" s="82"/>
      <c r="Q156" s="82"/>
      <c r="R156" s="78"/>
      <c r="S156" s="78"/>
      <c r="T156" s="82"/>
      <c r="U156" s="78"/>
      <c r="V156" s="78"/>
      <c r="W156" s="82"/>
      <c r="X156" s="78"/>
    </row>
    <row r="157" spans="1:24">
      <c r="A157" s="102" t="s">
        <v>138</v>
      </c>
      <c r="B157" s="103"/>
      <c r="C157" s="104"/>
      <c r="D157" s="103"/>
      <c r="E157" s="103"/>
      <c r="F157" s="103"/>
      <c r="G157" s="103"/>
      <c r="H157" s="82"/>
      <c r="I157" s="104"/>
      <c r="J157" s="103"/>
      <c r="K157" s="82"/>
      <c r="L157" s="104"/>
      <c r="M157" s="103"/>
      <c r="N157" s="82"/>
      <c r="O157" s="104"/>
      <c r="P157" s="103"/>
      <c r="Q157" s="82"/>
      <c r="R157" s="83"/>
      <c r="S157" s="81"/>
      <c r="T157" s="82"/>
      <c r="U157" s="83"/>
      <c r="V157" s="81"/>
      <c r="W157" s="82"/>
      <c r="X157" s="83"/>
    </row>
    <row r="158" spans="1:24">
      <c r="A158" s="102"/>
      <c r="B158" s="103"/>
      <c r="C158" s="104"/>
      <c r="D158" s="103"/>
      <c r="E158" s="103"/>
      <c r="F158" s="103"/>
      <c r="G158" s="103"/>
      <c r="H158" s="82"/>
      <c r="I158" s="104"/>
      <c r="J158" s="103"/>
      <c r="K158" s="82"/>
      <c r="L158" s="104"/>
      <c r="M158" s="103"/>
      <c r="N158" s="82"/>
      <c r="O158" s="104"/>
      <c r="P158" s="103"/>
      <c r="Q158" s="82"/>
      <c r="R158" s="83"/>
      <c r="S158" s="81"/>
      <c r="T158" s="82"/>
      <c r="U158" s="83"/>
      <c r="V158" s="81"/>
      <c r="W158" s="82"/>
      <c r="X158" s="83"/>
    </row>
    <row r="159" spans="1:24">
      <c r="A159" s="98" t="s">
        <v>139</v>
      </c>
      <c r="B159" s="98"/>
      <c r="C159" s="98"/>
      <c r="D159" s="98"/>
      <c r="E159" s="98"/>
      <c r="F159" s="98"/>
      <c r="G159" s="98"/>
      <c r="H159" s="98"/>
      <c r="I159" s="98"/>
      <c r="J159" s="98"/>
      <c r="K159" s="98"/>
      <c r="L159" s="98"/>
      <c r="M159" s="98"/>
      <c r="N159" s="98"/>
      <c r="O159" s="98"/>
      <c r="P159" s="98"/>
      <c r="Q159" s="82"/>
      <c r="R159" s="78"/>
      <c r="S159" s="78"/>
      <c r="T159" s="82"/>
      <c r="U159" s="78"/>
      <c r="V159" s="78"/>
      <c r="W159" s="82"/>
      <c r="X159" s="78"/>
    </row>
    <row r="160" spans="1:24">
      <c r="A160" s="102"/>
      <c r="B160" s="102"/>
      <c r="C160" s="102"/>
      <c r="D160" s="102"/>
      <c r="E160" s="102"/>
      <c r="F160" s="102"/>
      <c r="G160" s="102"/>
      <c r="H160" s="102"/>
      <c r="I160" s="102"/>
      <c r="J160" s="102"/>
      <c r="K160" s="102"/>
      <c r="L160" s="102"/>
      <c r="M160" s="102"/>
      <c r="N160" s="102"/>
      <c r="O160" s="102"/>
      <c r="P160" s="102"/>
      <c r="Q160" s="82"/>
      <c r="R160" s="78"/>
      <c r="S160" s="78"/>
      <c r="T160" s="82"/>
      <c r="U160" s="78"/>
      <c r="V160" s="78"/>
      <c r="W160" s="82"/>
      <c r="X160" s="78"/>
    </row>
    <row r="161" spans="1:24" ht="29.25" customHeight="1">
      <c r="A161" s="110" t="s">
        <v>140</v>
      </c>
      <c r="B161" s="110"/>
      <c r="C161" s="110"/>
      <c r="D161" s="110"/>
      <c r="E161" s="110"/>
      <c r="F161" s="110"/>
      <c r="G161" s="110"/>
      <c r="H161" s="110"/>
      <c r="I161" s="110"/>
      <c r="J161" s="110"/>
      <c r="K161" s="110"/>
      <c r="L161" s="110"/>
      <c r="M161" s="98"/>
      <c r="N161" s="98"/>
      <c r="O161" s="98"/>
      <c r="P161" s="98"/>
      <c r="Q161" s="82"/>
      <c r="R161" s="78"/>
      <c r="S161" s="78"/>
      <c r="T161" s="82"/>
      <c r="U161" s="78"/>
      <c r="V161" s="78"/>
      <c r="W161" s="82"/>
      <c r="X161" s="78"/>
    </row>
    <row r="162" spans="1:24">
      <c r="A162" s="109"/>
      <c r="B162" s="109"/>
      <c r="C162" s="109"/>
      <c r="D162" s="109"/>
      <c r="E162" s="109"/>
      <c r="F162" s="109"/>
      <c r="G162" s="109"/>
      <c r="H162" s="109"/>
      <c r="I162" s="109"/>
      <c r="J162" s="109"/>
      <c r="K162" s="109"/>
      <c r="L162" s="109"/>
      <c r="M162" s="109"/>
      <c r="N162" s="109"/>
      <c r="O162" s="109"/>
      <c r="P162" s="109"/>
      <c r="Q162" s="82"/>
      <c r="R162" s="78"/>
      <c r="S162" s="78"/>
      <c r="T162" s="82"/>
      <c r="U162" s="78"/>
      <c r="V162" s="78"/>
      <c r="W162" s="82"/>
      <c r="X162" s="78"/>
    </row>
    <row r="163" spans="1:24" ht="30" customHeight="1">
      <c r="A163" s="110" t="s">
        <v>141</v>
      </c>
      <c r="B163" s="110"/>
      <c r="C163" s="110"/>
      <c r="D163" s="110"/>
      <c r="E163" s="110"/>
      <c r="F163" s="110"/>
      <c r="G163" s="110"/>
      <c r="H163" s="110"/>
      <c r="I163" s="110"/>
      <c r="J163" s="110"/>
      <c r="K163" s="110"/>
      <c r="L163" s="110"/>
      <c r="M163" s="98"/>
      <c r="N163" s="98"/>
      <c r="O163" s="98"/>
      <c r="P163" s="98"/>
      <c r="Q163" s="82"/>
      <c r="R163" s="78"/>
      <c r="S163" s="78"/>
      <c r="T163" s="82"/>
      <c r="U163" s="78"/>
      <c r="V163" s="78"/>
      <c r="W163" s="82"/>
      <c r="X163" s="78"/>
    </row>
    <row r="164" spans="1:24">
      <c r="A164" s="109"/>
      <c r="B164" s="109"/>
      <c r="C164" s="109"/>
      <c r="D164" s="109"/>
      <c r="E164" s="109"/>
      <c r="F164" s="109"/>
      <c r="G164" s="109"/>
      <c r="H164" s="109"/>
      <c r="I164" s="109"/>
      <c r="J164" s="109"/>
      <c r="K164" s="109"/>
      <c r="L164" s="109"/>
      <c r="M164" s="109"/>
      <c r="N164" s="109"/>
      <c r="O164" s="109"/>
      <c r="P164" s="109"/>
      <c r="Q164" s="82"/>
      <c r="R164" s="78"/>
      <c r="S164" s="78"/>
      <c r="T164" s="82"/>
      <c r="U164" s="78"/>
      <c r="V164" s="78"/>
      <c r="W164" s="82"/>
      <c r="X164" s="78"/>
    </row>
    <row r="165" spans="1:24" ht="24.75" customHeight="1">
      <c r="A165" s="109" t="s">
        <v>142</v>
      </c>
      <c r="B165" s="111"/>
      <c r="C165" s="111"/>
      <c r="D165" s="111"/>
      <c r="E165" s="111"/>
      <c r="F165" s="111"/>
      <c r="G165" s="111"/>
      <c r="H165" s="111"/>
      <c r="I165" s="111"/>
      <c r="J165" s="111"/>
      <c r="K165" s="111"/>
      <c r="L165" s="111"/>
      <c r="M165" s="81"/>
      <c r="N165" s="82"/>
      <c r="O165" s="83"/>
      <c r="P165" s="81"/>
      <c r="Q165" s="82"/>
      <c r="R165" s="83"/>
      <c r="S165" s="81"/>
      <c r="T165" s="82"/>
      <c r="U165" s="83"/>
      <c r="V165" s="81"/>
      <c r="W165" s="82"/>
      <c r="X165" s="83"/>
    </row>
    <row r="166" spans="1:24">
      <c r="A166" s="78"/>
      <c r="B166" s="81"/>
      <c r="C166" s="83"/>
      <c r="D166" s="81"/>
      <c r="E166" s="81"/>
      <c r="F166" s="81"/>
      <c r="G166" s="81"/>
      <c r="H166" s="82"/>
      <c r="I166" s="83"/>
      <c r="J166" s="81"/>
      <c r="K166" s="82"/>
      <c r="L166" s="83"/>
      <c r="M166" s="81"/>
      <c r="N166" s="82"/>
      <c r="O166" s="83"/>
      <c r="P166" s="81"/>
      <c r="Q166" s="82"/>
      <c r="R166" s="83"/>
      <c r="S166" s="81"/>
      <c r="T166" s="82"/>
      <c r="U166" s="83"/>
      <c r="V166" s="81"/>
      <c r="W166" s="82"/>
      <c r="X166" s="83"/>
    </row>
    <row r="167" spans="1:24">
      <c r="A167" s="78" t="s">
        <v>143</v>
      </c>
      <c r="B167" s="81"/>
      <c r="C167" s="83"/>
      <c r="D167" s="81"/>
      <c r="E167" s="81"/>
      <c r="F167" s="81"/>
      <c r="G167" s="81"/>
      <c r="H167" s="82"/>
      <c r="I167" s="83"/>
      <c r="J167" s="81"/>
      <c r="K167" s="82"/>
      <c r="L167" s="83"/>
      <c r="M167" s="81"/>
      <c r="N167" s="82"/>
      <c r="O167" s="83"/>
      <c r="P167" s="81"/>
      <c r="Q167" s="82"/>
      <c r="R167" s="83"/>
      <c r="S167" s="81"/>
      <c r="T167" s="82"/>
      <c r="U167" s="83"/>
      <c r="V167" s="81"/>
      <c r="W167" s="82"/>
      <c r="X167" s="83"/>
    </row>
    <row r="168" spans="1:24">
      <c r="A168" s="78"/>
      <c r="B168" s="81"/>
      <c r="C168" s="83"/>
      <c r="D168" s="81"/>
      <c r="E168" s="81"/>
      <c r="F168" s="81"/>
      <c r="G168" s="81"/>
      <c r="H168" s="82"/>
      <c r="I168" s="83"/>
      <c r="J168" s="81"/>
      <c r="K168" s="82"/>
      <c r="L168" s="83"/>
      <c r="M168" s="81"/>
      <c r="N168" s="82"/>
      <c r="O168" s="83"/>
      <c r="P168" s="81"/>
      <c r="Q168" s="82"/>
      <c r="R168" s="83"/>
      <c r="S168" s="81"/>
      <c r="T168" s="82"/>
      <c r="U168" s="83"/>
      <c r="V168" s="81"/>
      <c r="W168" s="82"/>
      <c r="X168" s="83"/>
    </row>
    <row r="169" spans="1:24">
      <c r="A169" s="102" t="s">
        <v>144</v>
      </c>
      <c r="B169" s="102"/>
      <c r="C169" s="102"/>
      <c r="D169" s="102"/>
      <c r="E169" s="102"/>
      <c r="F169" s="102"/>
      <c r="G169" s="102"/>
      <c r="H169" s="102"/>
      <c r="I169" s="102"/>
      <c r="J169" s="102"/>
      <c r="K169" s="102"/>
      <c r="L169" s="102"/>
      <c r="M169" s="102"/>
      <c r="N169" s="102"/>
      <c r="O169" s="102"/>
      <c r="P169" s="102"/>
      <c r="Q169" s="82"/>
      <c r="R169" s="78"/>
      <c r="S169" s="78"/>
      <c r="T169" s="82"/>
      <c r="U169" s="78"/>
      <c r="V169" s="78"/>
      <c r="W169" s="82"/>
      <c r="X169" s="78"/>
    </row>
  </sheetData>
  <mergeCells count="15">
    <mergeCell ref="A1:X1"/>
    <mergeCell ref="P4:R4"/>
    <mergeCell ref="S4:U4"/>
    <mergeCell ref="V4:X4"/>
    <mergeCell ref="F3:X3"/>
    <mergeCell ref="B3:E3"/>
    <mergeCell ref="C4:C5"/>
    <mergeCell ref="G4:I4"/>
    <mergeCell ref="J4:L4"/>
    <mergeCell ref="M4:O4"/>
    <mergeCell ref="A162:P162"/>
    <mergeCell ref="A163:L163"/>
    <mergeCell ref="A164:P164"/>
    <mergeCell ref="A165:L165"/>
    <mergeCell ref="A161:L161"/>
  </mergeCells>
  <pageMargins left="0.2" right="0.2" top="0.25" bottom="0" header="0.3" footer="0.05"/>
  <pageSetup orientation="landscape" horizontalDpi="1200" verticalDpi="1200" r:id="rId1"/>
  <rowBreaks count="3" manualBreakCount="3">
    <brk id="23" max="16383" man="1"/>
    <brk id="84" max="16383" man="1"/>
    <brk id="144"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Office of Higher Education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Djurovich</dc:creator>
  <cp:lastModifiedBy>Alexandra Djurovich</cp:lastModifiedBy>
  <cp:lastPrinted>2009-11-23T19:38:45Z</cp:lastPrinted>
  <dcterms:created xsi:type="dcterms:W3CDTF">2009-11-03T15:30:31Z</dcterms:created>
  <dcterms:modified xsi:type="dcterms:W3CDTF">2009-11-23T19:39:10Z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-1456547767</vt:i4>
  </property>
  <property fmtid="{D5CDD505-2E9C-101B-9397-08002B2CF9AE}" pid="3" name="_NewReviewCycle">
    <vt:lpwstr/>
  </property>
  <property fmtid="{D5CDD505-2E9C-101B-9397-08002B2CF9AE}" pid="4" name="_EmailSubject">
    <vt:lpwstr>web page edits and regroupings</vt:lpwstr>
  </property>
  <property fmtid="{D5CDD505-2E9C-101B-9397-08002B2CF9AE}" pid="5" name="_AuthorEmail">
    <vt:lpwstr>Alexandra.Djurovich@state.mn.us</vt:lpwstr>
  </property>
  <property fmtid="{D5CDD505-2E9C-101B-9397-08002B2CF9AE}" pid="6" name="_AuthorEmailDisplayName">
    <vt:lpwstr>Djurovich, Alexandra (OHE)</vt:lpwstr>
  </property>
</Properties>
</file>