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705" windowWidth="24345" windowHeight="10770"/>
  </bookViews>
  <sheets>
    <sheet name="Web table" sheetId="1" r:id="rId1"/>
    <sheet name="Grants" sheetId="2" r:id="rId2"/>
    <sheet name="Loans" sheetId="3" r:id="rId3"/>
  </sheets>
  <externalReferences>
    <externalReference r:id="rId4"/>
  </externalReferences>
  <definedNames>
    <definedName name="_xlnm.Print_Area" localSheetId="0">'Web table'!$B$1:$AE$160</definedName>
    <definedName name="_xlnm.Print_Titles" localSheetId="0">'Web table'!$4:$5</definedName>
  </definedNames>
  <calcPr calcId="144525"/>
</workbook>
</file>

<file path=xl/calcChain.xml><?xml version="1.0" encoding="utf-8"?>
<calcChain xmlns="http://schemas.openxmlformats.org/spreadsheetml/2006/main">
  <c r="G7" i="3" l="1"/>
  <c r="J10" i="2"/>
  <c r="H10" i="2"/>
  <c r="F10" i="2"/>
  <c r="D10" i="2"/>
  <c r="I10" i="2"/>
  <c r="G10" i="2"/>
  <c r="G9" i="2"/>
  <c r="E10" i="2"/>
  <c r="E5" i="2"/>
  <c r="C10" i="2"/>
  <c r="AC89" i="1"/>
  <c r="Y89" i="1"/>
  <c r="U89" i="1"/>
  <c r="Q89" i="1"/>
  <c r="L89" i="1"/>
  <c r="H89" i="1"/>
  <c r="F89" i="1"/>
  <c r="F37" i="1"/>
  <c r="AC140" i="1" l="1"/>
  <c r="Y140" i="1"/>
  <c r="U140" i="1"/>
  <c r="Q140" i="1"/>
  <c r="L140" i="1"/>
  <c r="H140" i="1"/>
  <c r="F140" i="1"/>
  <c r="AC133" i="1"/>
  <c r="Y133" i="1"/>
  <c r="U133" i="1"/>
  <c r="Q133" i="1"/>
  <c r="L133" i="1"/>
  <c r="K133" i="1"/>
  <c r="H133" i="1"/>
  <c r="F133" i="1"/>
  <c r="AC123" i="1"/>
  <c r="Y123" i="1"/>
  <c r="U123" i="1"/>
  <c r="Q123" i="1"/>
  <c r="L123" i="1"/>
  <c r="H123" i="1"/>
  <c r="F123" i="1"/>
  <c r="AC37" i="1"/>
  <c r="Y37" i="1"/>
  <c r="U37" i="1"/>
  <c r="Q37" i="1"/>
  <c r="L37" i="1"/>
  <c r="H37" i="1"/>
  <c r="AE142" i="1"/>
  <c r="AC142" i="1"/>
  <c r="AB142" i="1"/>
  <c r="X142" i="1"/>
  <c r="Y142" i="1" s="1"/>
  <c r="T142" i="1"/>
  <c r="P142" i="1"/>
  <c r="Q142" i="1" s="1"/>
  <c r="K142" i="1"/>
  <c r="G142" i="1"/>
  <c r="E142" i="1"/>
  <c r="D142" i="1"/>
  <c r="U142" i="1" s="1"/>
  <c r="L142" i="1" l="1"/>
  <c r="H142" i="1"/>
  <c r="F142" i="1"/>
  <c r="G9" i="3"/>
  <c r="F9" i="3"/>
  <c r="C9" i="3"/>
  <c r="B8" i="3"/>
  <c r="A8" i="3"/>
  <c r="A9" i="2"/>
  <c r="I144" i="1" l="1"/>
  <c r="AB140" i="1"/>
  <c r="AE140" i="1" s="1"/>
  <c r="G8" i="3" s="1"/>
  <c r="X140" i="1"/>
  <c r="AA140" i="1" s="1"/>
  <c r="T140" i="1"/>
  <c r="I9" i="2" s="1"/>
  <c r="P140" i="1"/>
  <c r="S140" i="1" s="1"/>
  <c r="H9" i="2" s="1"/>
  <c r="K140" i="1"/>
  <c r="E9" i="2" s="1"/>
  <c r="G140" i="1"/>
  <c r="J140" i="1" s="1"/>
  <c r="D9" i="2" s="1"/>
  <c r="E140" i="1"/>
  <c r="D140" i="1"/>
  <c r="B9" i="2" s="1"/>
  <c r="AB133" i="1"/>
  <c r="AE133" i="1" s="1"/>
  <c r="X133" i="1"/>
  <c r="AA133" i="1" s="1"/>
  <c r="T133" i="1"/>
  <c r="I8" i="2" s="1"/>
  <c r="P133" i="1"/>
  <c r="S133" i="1" s="1"/>
  <c r="H8" i="2" s="1"/>
  <c r="E8" i="2"/>
  <c r="C8" i="2"/>
  <c r="G133" i="1"/>
  <c r="J133" i="1" s="1"/>
  <c r="D8" i="2" s="1"/>
  <c r="E133" i="1"/>
  <c r="D133" i="1"/>
  <c r="B8" i="2" s="1"/>
  <c r="AB123" i="1"/>
  <c r="AE123" i="1" s="1"/>
  <c r="G6" i="3" s="1"/>
  <c r="X123" i="1"/>
  <c r="AA123" i="1" s="1"/>
  <c r="T123" i="1"/>
  <c r="I7" i="2" s="1"/>
  <c r="P123" i="1"/>
  <c r="S123" i="1" s="1"/>
  <c r="H7" i="2" s="1"/>
  <c r="K123" i="1"/>
  <c r="E7" i="2" s="1"/>
  <c r="G123" i="1"/>
  <c r="J123" i="1" s="1"/>
  <c r="D7" i="2" s="1"/>
  <c r="E123" i="1"/>
  <c r="D123" i="1"/>
  <c r="B7" i="2" s="1"/>
  <c r="AB89" i="1"/>
  <c r="AE89" i="1" s="1"/>
  <c r="G5" i="3" s="1"/>
  <c r="X89" i="1"/>
  <c r="AA89" i="1" s="1"/>
  <c r="D5" i="3" s="1"/>
  <c r="T89" i="1"/>
  <c r="I6" i="2" s="1"/>
  <c r="G6" i="2"/>
  <c r="P89" i="1"/>
  <c r="S89" i="1" s="1"/>
  <c r="H6" i="2" s="1"/>
  <c r="K89" i="1"/>
  <c r="E6" i="2" s="1"/>
  <c r="G89" i="1"/>
  <c r="J89" i="1" s="1"/>
  <c r="D6" i="2" s="1"/>
  <c r="E89" i="1"/>
  <c r="D89" i="1"/>
  <c r="B6" i="2" s="1"/>
  <c r="AB37" i="1"/>
  <c r="X37" i="1"/>
  <c r="T37" i="1"/>
  <c r="P37" i="1"/>
  <c r="K37" i="1"/>
  <c r="G37" i="1"/>
  <c r="E37" i="1"/>
  <c r="D37" i="1"/>
  <c r="E144" i="1" l="1"/>
  <c r="O37" i="1"/>
  <c r="F5" i="2" s="1"/>
  <c r="G144" i="1"/>
  <c r="F5" i="3"/>
  <c r="G7" i="2"/>
  <c r="F4" i="3"/>
  <c r="C4" i="3"/>
  <c r="C5" i="2"/>
  <c r="G5" i="2"/>
  <c r="C7" i="2"/>
  <c r="C6" i="3"/>
  <c r="E7" i="3"/>
  <c r="D7" i="3"/>
  <c r="D144" i="1"/>
  <c r="B5" i="2"/>
  <c r="B10" i="2" s="1"/>
  <c r="C6" i="2"/>
  <c r="C5" i="3"/>
  <c r="E6" i="3"/>
  <c r="D6" i="3"/>
  <c r="F6" i="3"/>
  <c r="E8" i="3"/>
  <c r="D8" i="3"/>
  <c r="E5" i="3"/>
  <c r="C9" i="2"/>
  <c r="C7" i="3"/>
  <c r="C8" i="3"/>
  <c r="G8" i="2"/>
  <c r="F7" i="3"/>
  <c r="F8" i="3"/>
  <c r="W37" i="1"/>
  <c r="J5" i="2" s="1"/>
  <c r="O89" i="1"/>
  <c r="F6" i="2" s="1"/>
  <c r="W89" i="1"/>
  <c r="J6" i="2" s="1"/>
  <c r="O123" i="1"/>
  <c r="F7" i="2" s="1"/>
  <c r="W123" i="1"/>
  <c r="J7" i="2" s="1"/>
  <c r="O133" i="1"/>
  <c r="F8" i="2" s="1"/>
  <c r="W133" i="1"/>
  <c r="J8" i="2" s="1"/>
  <c r="O140" i="1"/>
  <c r="F9" i="2" s="1"/>
  <c r="W140" i="1"/>
  <c r="J9" i="2" s="1"/>
  <c r="F144" i="1"/>
  <c r="H144" i="1"/>
  <c r="P144" i="1"/>
  <c r="Q144" i="1" s="1"/>
  <c r="X144" i="1"/>
  <c r="Y144" i="1" s="1"/>
  <c r="AB144" i="1"/>
  <c r="AC144" i="1" s="1"/>
  <c r="J37" i="1"/>
  <c r="J142" i="1" s="1"/>
  <c r="S37" i="1"/>
  <c r="S142" i="1" s="1"/>
  <c r="I5" i="2"/>
  <c r="AA37" i="1"/>
  <c r="AA142" i="1" s="1"/>
  <c r="AE37" i="1"/>
  <c r="K144" i="1"/>
  <c r="T144" i="1"/>
  <c r="D9" i="3" l="1"/>
  <c r="E9" i="3"/>
  <c r="W142" i="1"/>
  <c r="O142" i="1"/>
  <c r="AE144" i="1"/>
  <c r="G4" i="3"/>
  <c r="AA144" i="1"/>
  <c r="E4" i="3"/>
  <c r="D4" i="3"/>
  <c r="S144" i="1"/>
  <c r="H5" i="2"/>
  <c r="J144" i="1"/>
  <c r="D5" i="2"/>
  <c r="U144" i="1"/>
  <c r="L144" i="1"/>
  <c r="O144" i="1"/>
  <c r="W144" i="1"/>
</calcChain>
</file>

<file path=xl/sharedStrings.xml><?xml version="1.0" encoding="utf-8"?>
<sst xmlns="http://schemas.openxmlformats.org/spreadsheetml/2006/main" count="359" uniqueCount="192">
  <si>
    <t>Number</t>
  </si>
  <si>
    <t>Any</t>
  </si>
  <si>
    <t>Grant all</t>
  </si>
  <si>
    <t>Pell</t>
  </si>
  <si>
    <t>State Lcl</t>
  </si>
  <si>
    <t>Inst</t>
  </si>
  <si>
    <t>Loan all</t>
  </si>
  <si>
    <t>Nonfed</t>
  </si>
  <si>
    <t>UnitID</t>
  </si>
  <si>
    <t>Institution Name</t>
  </si>
  <si>
    <t>Sector</t>
  </si>
  <si>
    <t>Number of full-time first-time undergraduates receiving any financial aid(SFA0809)</t>
  </si>
  <si>
    <t>Number of full-time first-time undergraduates receiving federal  state  local or institutional grant aid(SFA0809)</t>
  </si>
  <si>
    <t>Total amount of federal  state  local or institutional grant aid received by full-time first-time undergraduates (SFA0809)</t>
  </si>
  <si>
    <t>Number of full-time first-time undergraduates receiving Pell grants(SFA0809)</t>
  </si>
  <si>
    <t>Number of full-time first-time undergraduates receiving state/local grant aid(SFA0809)</t>
  </si>
  <si>
    <t>Total amount of state/local grant aid received by full-time first-time undergraduates   (SFA0809)</t>
  </si>
  <si>
    <t>Number of full-time first-time undergraduates receiving  institutional grant aid(SFA0809)</t>
  </si>
  <si>
    <t>Total amount of institutional grant aid received by full-time first-time undergraduates (SFA0809)</t>
  </si>
  <si>
    <t>Number of full-time first-time undergraduates receiving student loan aid(SFA0809)</t>
  </si>
  <si>
    <t>Total amount of student loan aid received by full-time first-time undergraduates (SFA0809)</t>
  </si>
  <si>
    <t>Number of full-time first-time undergraduates receiving other student loans(SFA0809)</t>
  </si>
  <si>
    <t>Total amount of other student loan aid received by full-time first-time undergraduates  (SFA0809)</t>
  </si>
  <si>
    <t>Community and Technical Colleges:</t>
  </si>
  <si>
    <t>Alexandria Technical College</t>
  </si>
  <si>
    <t>Ctc</t>
  </si>
  <si>
    <t>Anoka Technical College</t>
  </si>
  <si>
    <t>Anoka-Ramsey Community College</t>
  </si>
  <si>
    <t>Central Lakes College</t>
  </si>
  <si>
    <t>Century Community and Technical College</t>
  </si>
  <si>
    <t>Dakota County Technical College</t>
  </si>
  <si>
    <t>Fond du Lac Tribal and Community College</t>
  </si>
  <si>
    <t>Hennepin Technical College</t>
  </si>
  <si>
    <t>Hibbing Community College</t>
  </si>
  <si>
    <t>Inver Hills Community College</t>
  </si>
  <si>
    <t>Itasca Community College</t>
  </si>
  <si>
    <t>Lake Superior College</t>
  </si>
  <si>
    <t>Mesabi Range Community and Technical College</t>
  </si>
  <si>
    <t>Minneapolis Community and Technical College</t>
  </si>
  <si>
    <t>Minnesota State College-Southeast Technical</t>
  </si>
  <si>
    <t>Minnesota State Community and Technical College</t>
  </si>
  <si>
    <t>Minnesota West Community and Technical College</t>
  </si>
  <si>
    <t>Normandale Community College</t>
  </si>
  <si>
    <t>North Hennepin Community College</t>
  </si>
  <si>
    <t>Northland Community and Technical College</t>
  </si>
  <si>
    <t>Northwest Technical College</t>
  </si>
  <si>
    <t>Pine Technical College</t>
  </si>
  <si>
    <t>Rainy River Community College</t>
  </si>
  <si>
    <t>Ridgewater College</t>
  </si>
  <si>
    <t>Riverland Community College</t>
  </si>
  <si>
    <t>Rochester Community and Technical College</t>
  </si>
  <si>
    <t>Saint Cloud Technical College</t>
  </si>
  <si>
    <t>Saint Paul College</t>
  </si>
  <si>
    <t>South Central College</t>
  </si>
  <si>
    <t>Vermilion Community College</t>
  </si>
  <si>
    <t xml:space="preserve"> Total Community and Technical Colleges</t>
  </si>
  <si>
    <t>Private For-Profit Career Schools:</t>
  </si>
  <si>
    <t>Academy College</t>
  </si>
  <si>
    <t>Pcareer</t>
  </si>
  <si>
    <t>Argosy University-Twin Cities</t>
  </si>
  <si>
    <t>Art Institutes International Minnesota</t>
  </si>
  <si>
    <t>Aveda Institute</t>
  </si>
  <si>
    <t>Brown College</t>
  </si>
  <si>
    <t>Capella University</t>
  </si>
  <si>
    <t>Cosmetology Careers Unlimited-Duluth</t>
  </si>
  <si>
    <t>Cosmetology Careers Unlimited-Hibbing</t>
  </si>
  <si>
    <t>DeVry University-Minnesota</t>
  </si>
  <si>
    <t>Duluth Business University</t>
  </si>
  <si>
    <t>Empire Beauty School-Bloomington</t>
  </si>
  <si>
    <t>Empire Beauty School-Eden Prairie</t>
  </si>
  <si>
    <t>Empire Beauty School-Spring Lake Park</t>
  </si>
  <si>
    <t>Empire Beauty School-St Paul</t>
  </si>
  <si>
    <t>Everest Institute-Eagan</t>
  </si>
  <si>
    <t>Globe University</t>
  </si>
  <si>
    <t>Globe University-Minneapolis</t>
  </si>
  <si>
    <t>Herzing University</t>
  </si>
  <si>
    <t>High-Tech Institute-Minnesota</t>
  </si>
  <si>
    <t>Ingenue Beauty School</t>
  </si>
  <si>
    <t>Institute of Production and Recording</t>
  </si>
  <si>
    <t>ITT Technical Institute-Eden Prairie</t>
  </si>
  <si>
    <t>Le Cordon Bleu College of Culinary Arts</t>
  </si>
  <si>
    <t>McNally Smith College of Music</t>
  </si>
  <si>
    <t>Minneapolis Business College</t>
  </si>
  <si>
    <t>Minnesota School of Business</t>
  </si>
  <si>
    <t>Minnesota School of Business - Moorhead</t>
  </si>
  <si>
    <t>Minnesota School of Business-Brooklyn Center</t>
  </si>
  <si>
    <t>Minnesota School of Business-Shakopee</t>
  </si>
  <si>
    <t>Minnesota School of Business-Waite Park</t>
  </si>
  <si>
    <t>Minnesota School of Cosmetology</t>
  </si>
  <si>
    <t>Model College of Hair Design</t>
  </si>
  <si>
    <t>National American University-Bloomington</t>
  </si>
  <si>
    <t>National American University-Brooklyn Center</t>
  </si>
  <si>
    <t>National American University-Roseville</t>
  </si>
  <si>
    <t>Northwest Technical Institute</t>
  </si>
  <si>
    <t>Rasmussen College</t>
  </si>
  <si>
    <t>Regency Beauty Institute-Blaine</t>
  </si>
  <si>
    <t>Regency Beauty Institute-Burnsville</t>
  </si>
  <si>
    <t>Regency Beauty Institute-Duluth</t>
  </si>
  <si>
    <t>Regency Beauty Institute-Maplewood</t>
  </si>
  <si>
    <t>Regency Beauty Institute-Minnetonka</t>
  </si>
  <si>
    <t>Regency Beauty Institute-Waite Park</t>
  </si>
  <si>
    <t>Salon Professional Academy</t>
  </si>
  <si>
    <t>University of Phoenix-Minneapolis/St Paul Campus</t>
  </si>
  <si>
    <t>Walden University</t>
  </si>
  <si>
    <t xml:space="preserve">  Total Private For-Profit Career Schools</t>
  </si>
  <si>
    <t>Private Colleges and Universities:</t>
  </si>
  <si>
    <t>American Indian OIC Inc</t>
  </si>
  <si>
    <t>Pcollege</t>
  </si>
  <si>
    <t>Apostolic Bible Institute Inc</t>
  </si>
  <si>
    <t>Augsburg College</t>
  </si>
  <si>
    <t>Bethany Lutheran College</t>
  </si>
  <si>
    <t>Bethel University</t>
  </si>
  <si>
    <t>Carleton College</t>
  </si>
  <si>
    <t>College of Saint Benedict</t>
  </si>
  <si>
    <t>College of Saint Scholastica</t>
  </si>
  <si>
    <t>College of Visual Arts</t>
  </si>
  <si>
    <t>Concordia College at Moorhead</t>
  </si>
  <si>
    <t>Concordia University-Saint Paul</t>
  </si>
  <si>
    <t>Crossroads College</t>
  </si>
  <si>
    <t>Crown College</t>
  </si>
  <si>
    <t>Dunwoody College of Technology</t>
  </si>
  <si>
    <t>Gustavus Adolphus College</t>
  </si>
  <si>
    <t>Hamline University</t>
  </si>
  <si>
    <t>Leech Lake Tribal College</t>
  </si>
  <si>
    <t>Macalester College</t>
  </si>
  <si>
    <t>Martin Luther College</t>
  </si>
  <si>
    <t>Minneapolis College of Art and Design</t>
  </si>
  <si>
    <t>North Central University</t>
  </si>
  <si>
    <t>Northwestern College</t>
  </si>
  <si>
    <t>Northwestern Health Sciences University</t>
  </si>
  <si>
    <t>Oak Hills Christian College</t>
  </si>
  <si>
    <t>Saint Catherine University</t>
  </si>
  <si>
    <t>Saint Johns University</t>
  </si>
  <si>
    <t>Saint Mary's University of Minnesota</t>
  </si>
  <si>
    <t>Saint Olaf College</t>
  </si>
  <si>
    <t>University of St Thomas</t>
  </si>
  <si>
    <t>White Earth Tribal and Community College</t>
  </si>
  <si>
    <t xml:space="preserve">  Total Private Colleges and Universities</t>
  </si>
  <si>
    <t>State Universities:</t>
  </si>
  <si>
    <t>Bemidji State University</t>
  </si>
  <si>
    <t>SU</t>
  </si>
  <si>
    <t>Metropolitan State University</t>
  </si>
  <si>
    <t>Minnesota State University-Mankato</t>
  </si>
  <si>
    <t>Minnesota State University-Moorhead</t>
  </si>
  <si>
    <t>Saint Cloud State University</t>
  </si>
  <si>
    <t>Southwest Minnesota State University</t>
  </si>
  <si>
    <t>Winona State University</t>
  </si>
  <si>
    <t xml:space="preserve">  Total State Universities</t>
  </si>
  <si>
    <t>University of Minnesota:</t>
  </si>
  <si>
    <t>University of Minnesota-Crookston</t>
  </si>
  <si>
    <t>UM</t>
  </si>
  <si>
    <t>University of Minnesota-Duluth</t>
  </si>
  <si>
    <t>University of Minnesota-Morris</t>
  </si>
  <si>
    <t>University of Minnesota-Twin Cities</t>
  </si>
  <si>
    <t xml:space="preserve">  Total University of Minnesota</t>
  </si>
  <si>
    <t xml:space="preserve">  Total All Institutions</t>
  </si>
  <si>
    <t>Total - all institutions - keep for formulae</t>
  </si>
  <si>
    <t>Percent</t>
  </si>
  <si>
    <t>Number of students</t>
  </si>
  <si>
    <t>Any Aid</t>
  </si>
  <si>
    <t>Average amount</t>
  </si>
  <si>
    <t>Total Grants - All Sources</t>
  </si>
  <si>
    <t>Federal Pell Grants</t>
  </si>
  <si>
    <t>State/Local Grants</t>
  </si>
  <si>
    <t>Institutional Grants and Scholarships</t>
  </si>
  <si>
    <t>Total Loans - All Sources</t>
  </si>
  <si>
    <t>Nonfederal Loans</t>
  </si>
  <si>
    <t>Total percentages and average amounts received are weighted averages.</t>
  </si>
  <si>
    <t>Small cell count individual identities are protected through the IPEDS perturbation procedure.</t>
  </si>
  <si>
    <t>Total grant aid includes federal, state and local government grants and institutional grants.</t>
  </si>
  <si>
    <t>State/local grants include State Grants, Child Care Grants, and other grants awarded by State or local government.</t>
  </si>
  <si>
    <t>Institutional grants include scholarships that were granted and funded by the institution or individual departments, tuition and fee waivers granted by the institution (for which the institution is not reimbursed by another source), and athletic scholarships.</t>
  </si>
  <si>
    <t>Loans include all Title IV subsidized and unsubsidized loans made directly to students and institutionally- and privately-sponsored loans made to students that pass through the financial aid office for which the student is the designated borrower. Does not include loans made to parents.</t>
  </si>
  <si>
    <t>Student Loan Aid includes all Title IV subsidized and unsubsidized loans and all institutionally- and privately-sponsored loans. Does not include PLUS and other loans made directly to parents.</t>
  </si>
  <si>
    <t>Other Loan Aid - All nonfederal loans institutionally- and privately-sponsored loans. Does not include other loans made directly to parents.</t>
  </si>
  <si>
    <t>Source: U.S. Department of Education, IPEDS Student Financial Aid Survey</t>
  </si>
  <si>
    <t>Summit Academy OIC</t>
  </si>
  <si>
    <t>Percent of First-Time, Full-Time Undergraduates Receiving Aid, 2008-2009</t>
  </si>
  <si>
    <t>Full-time, first-time, degree/certificate-seeking undergraduates</t>
  </si>
  <si>
    <t>Number of First-Time, Full-Time Students</t>
  </si>
  <si>
    <t>Institutional Grants</t>
  </si>
  <si>
    <t>Type of Institution</t>
  </si>
  <si>
    <t>Average amount received</t>
  </si>
  <si>
    <t>Total</t>
  </si>
  <si>
    <t>First Year, Full-Time Undergraduates Receiving Grants, 2008-2009</t>
  </si>
  <si>
    <t>Student Loan Aid - All Sources</t>
  </si>
  <si>
    <t>Nonfederal Loan Aid</t>
  </si>
  <si>
    <t>Loans received by first-time, full-time undergraduates, 2008-2009</t>
  </si>
  <si>
    <t>State colleges 2 year</t>
  </si>
  <si>
    <t>Private for-profit</t>
  </si>
  <si>
    <t>Private nonprofit</t>
  </si>
  <si>
    <t>State universities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</si>
</sst>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s>
  <fonts count="10" x14ac:knownFonts="1">
    <font>
      <sz val="10"/>
      <color theme="1"/>
      <name val="Arial"/>
      <family val="2"/>
    </font>
    <font>
      <sz val="10"/>
      <color theme="1"/>
      <name val="Arial"/>
      <family val="2"/>
    </font>
    <font>
      <b/>
      <sz val="10"/>
      <color theme="1"/>
      <name val="Arial"/>
      <family val="2"/>
    </font>
    <font>
      <b/>
      <sz val="11"/>
      <color theme="1"/>
      <name val="Arial"/>
      <family val="2"/>
    </font>
    <font>
      <b/>
      <sz val="14"/>
      <color theme="1"/>
      <name val="Arial"/>
      <family val="2"/>
    </font>
    <font>
      <sz val="10"/>
      <color indexed="8"/>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theme="2" tint="-9.9948118533890809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indexed="64"/>
      </top>
      <bottom/>
      <diagonal/>
    </border>
    <border>
      <left style="thin">
        <color auto="1"/>
      </left>
      <right/>
      <top/>
      <bottom style="thin">
        <color auto="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3" fontId="0" fillId="0" borderId="0" xfId="0" applyNumberFormat="1"/>
    <xf numFmtId="164" fontId="0" fillId="0" borderId="0" xfId="0" applyNumberFormat="1"/>
    <xf numFmtId="0" fontId="0" fillId="0" borderId="0" xfId="0" applyAlignment="1">
      <alignment wrapText="1"/>
    </xf>
    <xf numFmtId="3" fontId="0" fillId="0" borderId="0" xfId="0" applyNumberFormat="1" applyAlignment="1">
      <alignment wrapText="1"/>
    </xf>
    <xf numFmtId="164" fontId="0" fillId="0" borderId="0" xfId="0" applyNumberFormat="1" applyAlignment="1">
      <alignment wrapText="1"/>
    </xf>
    <xf numFmtId="0" fontId="2" fillId="0" borderId="0" xfId="0" applyFont="1" applyAlignment="1">
      <alignment wrapText="1"/>
    </xf>
    <xf numFmtId="0" fontId="2" fillId="0" borderId="0" xfId="0" applyFont="1"/>
    <xf numFmtId="3" fontId="2" fillId="0" borderId="0" xfId="0" applyNumberFormat="1" applyFont="1"/>
    <xf numFmtId="164" fontId="2" fillId="0" borderId="0" xfId="0" applyNumberFormat="1" applyFont="1"/>
    <xf numFmtId="3" fontId="2" fillId="0" borderId="0" xfId="0" applyNumberFormat="1" applyFont="1" applyAlignment="1">
      <alignment wrapText="1"/>
    </xf>
    <xf numFmtId="0" fontId="3" fillId="0" borderId="0" xfId="0" applyFont="1" applyAlignment="1">
      <alignment wrapText="1"/>
    </xf>
    <xf numFmtId="3" fontId="3" fillId="0" borderId="0" xfId="0" applyNumberFormat="1" applyFont="1" applyBorder="1" applyAlignment="1">
      <alignment wrapText="1"/>
    </xf>
    <xf numFmtId="3" fontId="3" fillId="0" borderId="0" xfId="0" applyNumberFormat="1" applyFont="1" applyAlignment="1">
      <alignment wrapText="1"/>
    </xf>
    <xf numFmtId="0" fontId="3" fillId="0" borderId="4" xfId="0" applyFont="1" applyBorder="1" applyAlignment="1">
      <alignment wrapText="1"/>
    </xf>
    <xf numFmtId="0" fontId="4" fillId="0" borderId="0" xfId="0" applyFont="1"/>
    <xf numFmtId="0" fontId="2" fillId="0" borderId="0" xfId="0" applyFont="1" applyFill="1"/>
    <xf numFmtId="3" fontId="2" fillId="0" borderId="0" xfId="0" applyNumberFormat="1" applyFont="1" applyFill="1"/>
    <xf numFmtId="0" fontId="0" fillId="0" borderId="6" xfId="0" applyBorder="1"/>
    <xf numFmtId="0" fontId="2" fillId="0" borderId="6" xfId="0" applyFont="1" applyBorder="1" applyAlignment="1">
      <alignment wrapText="1"/>
    </xf>
    <xf numFmtId="0" fontId="2" fillId="0" borderId="6" xfId="0" applyFont="1" applyBorder="1"/>
    <xf numFmtId="0" fontId="2" fillId="0" borderId="6" xfId="0" quotePrefix="1" applyFont="1" applyBorder="1"/>
    <xf numFmtId="0" fontId="2" fillId="0" borderId="6" xfId="0" quotePrefix="1" applyFont="1" applyFill="1" applyBorder="1"/>
    <xf numFmtId="0" fontId="2" fillId="0" borderId="5" xfId="0" applyFont="1" applyBorder="1" applyAlignment="1">
      <alignment wrapText="1"/>
    </xf>
    <xf numFmtId="3" fontId="2" fillId="2" borderId="5" xfId="0" applyNumberFormat="1" applyFont="1" applyFill="1" applyBorder="1" applyAlignment="1">
      <alignment horizontal="center" wrapText="1"/>
    </xf>
    <xf numFmtId="3" fontId="0" fillId="2" borderId="6" xfId="0" applyNumberFormat="1" applyFill="1" applyBorder="1" applyAlignment="1">
      <alignment wrapText="1"/>
    </xf>
    <xf numFmtId="3" fontId="0" fillId="2" borderId="6" xfId="0" applyNumberFormat="1" applyFill="1" applyBorder="1"/>
    <xf numFmtId="3" fontId="2" fillId="2" borderId="6" xfId="0" applyNumberFormat="1" applyFont="1" applyFill="1" applyBorder="1"/>
    <xf numFmtId="3" fontId="2" fillId="0" borderId="6" xfId="0" applyNumberFormat="1" applyFont="1" applyFill="1" applyBorder="1"/>
    <xf numFmtId="3" fontId="2" fillId="0" borderId="7" xfId="0" applyNumberFormat="1" applyFont="1" applyBorder="1" applyAlignment="1">
      <alignment wrapText="1"/>
    </xf>
    <xf numFmtId="3" fontId="2" fillId="0" borderId="8" xfId="0" applyNumberFormat="1" applyFont="1" applyBorder="1" applyAlignment="1">
      <alignment wrapText="1"/>
    </xf>
    <xf numFmtId="3" fontId="0" fillId="0" borderId="7" xfId="0" applyNumberFormat="1" applyBorder="1" applyAlignment="1">
      <alignment wrapText="1"/>
    </xf>
    <xf numFmtId="3" fontId="0" fillId="0" borderId="8" xfId="0" applyNumberFormat="1" applyBorder="1" applyAlignment="1">
      <alignment wrapText="1"/>
    </xf>
    <xf numFmtId="3" fontId="0" fillId="0" borderId="7" xfId="0" applyNumberFormat="1" applyBorder="1"/>
    <xf numFmtId="3" fontId="0" fillId="0" borderId="8" xfId="0" applyNumberFormat="1" applyBorder="1"/>
    <xf numFmtId="3" fontId="2" fillId="0" borderId="7" xfId="0" applyNumberFormat="1" applyFont="1" applyBorder="1"/>
    <xf numFmtId="3" fontId="2" fillId="0" borderId="8" xfId="0" applyNumberFormat="1" applyFont="1" applyBorder="1"/>
    <xf numFmtId="3" fontId="2" fillId="0" borderId="7" xfId="0" applyNumberFormat="1" applyFont="1" applyFill="1" applyBorder="1"/>
    <xf numFmtId="3" fontId="2" fillId="0" borderId="8" xfId="0" applyNumberFormat="1" applyFont="1" applyFill="1" applyBorder="1"/>
    <xf numFmtId="3" fontId="2" fillId="3" borderId="7" xfId="0" applyNumberFormat="1" applyFont="1" applyFill="1" applyBorder="1" applyAlignment="1">
      <alignment wrapText="1"/>
    </xf>
    <xf numFmtId="164" fontId="2" fillId="3" borderId="0" xfId="0" applyNumberFormat="1" applyFont="1" applyFill="1" applyBorder="1" applyAlignment="1">
      <alignment wrapText="1"/>
    </xf>
    <xf numFmtId="164" fontId="2" fillId="3" borderId="8" xfId="0" applyNumberFormat="1" applyFont="1" applyFill="1" applyBorder="1" applyAlignment="1">
      <alignment wrapText="1"/>
    </xf>
    <xf numFmtId="3" fontId="0" fillId="3" borderId="7" xfId="0" applyNumberFormat="1" applyFill="1" applyBorder="1" applyAlignment="1">
      <alignment wrapText="1"/>
    </xf>
    <xf numFmtId="164" fontId="0" fillId="3" borderId="0" xfId="0" applyNumberFormat="1" applyFill="1" applyBorder="1" applyAlignment="1">
      <alignment wrapText="1"/>
    </xf>
    <xf numFmtId="164" fontId="0" fillId="3" borderId="8" xfId="0" applyNumberFormat="1" applyFill="1" applyBorder="1" applyAlignment="1">
      <alignment wrapText="1"/>
    </xf>
    <xf numFmtId="3" fontId="0" fillId="3" borderId="7" xfId="0" applyNumberFormat="1" applyFill="1" applyBorder="1"/>
    <xf numFmtId="164" fontId="0" fillId="3" borderId="0" xfId="0" applyNumberFormat="1" applyFill="1" applyBorder="1"/>
    <xf numFmtId="164" fontId="0" fillId="3" borderId="8" xfId="0" applyNumberFormat="1" applyFill="1" applyBorder="1"/>
    <xf numFmtId="3" fontId="2" fillId="3" borderId="7" xfId="0" applyNumberFormat="1" applyFont="1" applyFill="1" applyBorder="1"/>
    <xf numFmtId="164" fontId="2" fillId="3" borderId="0" xfId="0" applyNumberFormat="1" applyFont="1" applyFill="1" applyBorder="1"/>
    <xf numFmtId="164" fontId="2" fillId="3" borderId="8" xfId="0" applyNumberFormat="1" applyFont="1" applyFill="1" applyBorder="1"/>
    <xf numFmtId="164" fontId="2" fillId="0" borderId="0" xfId="0" applyNumberFormat="1" applyFont="1" applyFill="1" applyBorder="1"/>
    <xf numFmtId="164" fontId="2" fillId="0" borderId="8" xfId="0" applyNumberFormat="1" applyFont="1" applyFill="1" applyBorder="1"/>
    <xf numFmtId="0" fontId="3" fillId="0" borderId="1" xfId="0" applyFont="1" applyBorder="1" applyAlignment="1">
      <alignment wrapText="1"/>
    </xf>
    <xf numFmtId="3" fontId="2" fillId="4" borderId="7" xfId="0" applyNumberFormat="1" applyFont="1" applyFill="1" applyBorder="1" applyAlignment="1">
      <alignment wrapText="1"/>
    </xf>
    <xf numFmtId="164" fontId="2" fillId="4" borderId="0" xfId="0" applyNumberFormat="1" applyFont="1" applyFill="1" applyBorder="1" applyAlignment="1">
      <alignment wrapText="1"/>
    </xf>
    <xf numFmtId="164" fontId="2" fillId="4" borderId="8" xfId="0" applyNumberFormat="1" applyFont="1" applyFill="1" applyBorder="1" applyAlignment="1">
      <alignment wrapText="1"/>
    </xf>
    <xf numFmtId="0" fontId="0" fillId="4" borderId="7" xfId="0" applyFill="1" applyBorder="1" applyAlignment="1">
      <alignment wrapText="1"/>
    </xf>
    <xf numFmtId="0" fontId="0" fillId="4" borderId="0" xfId="0" applyFill="1" applyBorder="1" applyAlignment="1">
      <alignment wrapText="1"/>
    </xf>
    <xf numFmtId="164" fontId="0" fillId="4" borderId="8" xfId="0" applyNumberFormat="1" applyFill="1" applyBorder="1" applyAlignment="1">
      <alignment wrapText="1"/>
    </xf>
    <xf numFmtId="0" fontId="0" fillId="4" borderId="7" xfId="0" applyFill="1" applyBorder="1"/>
    <xf numFmtId="0" fontId="0" fillId="4" borderId="0" xfId="0" applyFill="1" applyBorder="1"/>
    <xf numFmtId="164" fontId="0" fillId="4" borderId="8" xfId="0" applyNumberFormat="1" applyFill="1" applyBorder="1"/>
    <xf numFmtId="3" fontId="2" fillId="4" borderId="7" xfId="0" applyNumberFormat="1" applyFont="1" applyFill="1" applyBorder="1"/>
    <xf numFmtId="0" fontId="2" fillId="4" borderId="0" xfId="0" applyFont="1" applyFill="1" applyBorder="1"/>
    <xf numFmtId="164" fontId="2" fillId="4" borderId="8" xfId="0" applyNumberFormat="1" applyFont="1" applyFill="1" applyBorder="1"/>
    <xf numFmtId="0" fontId="2" fillId="0" borderId="0" xfId="0" applyFont="1" applyFill="1" applyBorder="1"/>
    <xf numFmtId="3" fontId="2" fillId="5" borderId="7" xfId="0" applyNumberFormat="1" applyFont="1" applyFill="1" applyBorder="1" applyAlignment="1">
      <alignment wrapText="1"/>
    </xf>
    <xf numFmtId="0" fontId="2" fillId="5" borderId="0" xfId="0" applyFont="1" applyFill="1" applyBorder="1" applyAlignment="1">
      <alignment wrapText="1"/>
    </xf>
    <xf numFmtId="164" fontId="2" fillId="5" borderId="8" xfId="0" applyNumberFormat="1" applyFont="1" applyFill="1" applyBorder="1" applyAlignment="1">
      <alignment wrapText="1"/>
    </xf>
    <xf numFmtId="0" fontId="0" fillId="5" borderId="7" xfId="0" applyFill="1" applyBorder="1" applyAlignment="1">
      <alignment wrapText="1"/>
    </xf>
    <xf numFmtId="0" fontId="0" fillId="5" borderId="0" xfId="0" applyFill="1" applyBorder="1" applyAlignment="1">
      <alignment wrapText="1"/>
    </xf>
    <xf numFmtId="164" fontId="0" fillId="5" borderId="8" xfId="0" applyNumberFormat="1" applyFill="1" applyBorder="1" applyAlignment="1">
      <alignment wrapText="1"/>
    </xf>
    <xf numFmtId="0" fontId="0" fillId="5" borderId="7" xfId="0" applyFill="1" applyBorder="1"/>
    <xf numFmtId="0" fontId="0" fillId="5" borderId="0" xfId="0" applyFill="1" applyBorder="1"/>
    <xf numFmtId="164" fontId="0" fillId="5" borderId="8" xfId="0" applyNumberFormat="1" applyFill="1" applyBorder="1"/>
    <xf numFmtId="3" fontId="2" fillId="5" borderId="7" xfId="0" applyNumberFormat="1" applyFont="1" applyFill="1" applyBorder="1"/>
    <xf numFmtId="0" fontId="2" fillId="5" borderId="0" xfId="0" applyFont="1" applyFill="1" applyBorder="1"/>
    <xf numFmtId="164" fontId="2" fillId="5" borderId="8" xfId="0" applyNumberFormat="1" applyFont="1" applyFill="1" applyBorder="1"/>
    <xf numFmtId="3" fontId="3" fillId="0" borderId="2" xfId="0" applyNumberFormat="1" applyFont="1" applyBorder="1" applyAlignment="1">
      <alignment wrapText="1"/>
    </xf>
    <xf numFmtId="3" fontId="2" fillId="6" borderId="7" xfId="0" applyNumberFormat="1" applyFont="1" applyFill="1" applyBorder="1" applyAlignment="1">
      <alignment wrapText="1"/>
    </xf>
    <xf numFmtId="0" fontId="2" fillId="6" borderId="0" xfId="0" applyFont="1" applyFill="1" applyBorder="1" applyAlignment="1">
      <alignment wrapText="1"/>
    </xf>
    <xf numFmtId="164" fontId="2" fillId="6" borderId="8" xfId="0" applyNumberFormat="1" applyFont="1" applyFill="1" applyBorder="1" applyAlignment="1">
      <alignment wrapText="1"/>
    </xf>
    <xf numFmtId="0" fontId="0" fillId="6" borderId="7" xfId="0" applyFill="1" applyBorder="1" applyAlignment="1">
      <alignment wrapText="1"/>
    </xf>
    <xf numFmtId="0" fontId="0" fillId="6" borderId="0" xfId="0" applyFill="1" applyBorder="1" applyAlignment="1">
      <alignment wrapText="1"/>
    </xf>
    <xf numFmtId="164" fontId="0" fillId="6" borderId="8" xfId="0" applyNumberFormat="1" applyFill="1" applyBorder="1" applyAlignment="1">
      <alignment wrapText="1"/>
    </xf>
    <xf numFmtId="0" fontId="0" fillId="6" borderId="7" xfId="0" applyFill="1" applyBorder="1"/>
    <xf numFmtId="0" fontId="0" fillId="6" borderId="0" xfId="0" applyFill="1" applyBorder="1"/>
    <xf numFmtId="164" fontId="0" fillId="6" borderId="8" xfId="0" applyNumberFormat="1" applyFill="1" applyBorder="1"/>
    <xf numFmtId="3" fontId="2" fillId="6" borderId="7" xfId="0" applyNumberFormat="1" applyFont="1" applyFill="1" applyBorder="1"/>
    <xf numFmtId="0" fontId="2" fillId="6" borderId="0" xfId="0" applyFont="1" applyFill="1" applyBorder="1"/>
    <xf numFmtId="164" fontId="2" fillId="6" borderId="8" xfId="0" applyNumberFormat="1" applyFont="1" applyFill="1" applyBorder="1"/>
    <xf numFmtId="3" fontId="2" fillId="7" borderId="7" xfId="0" applyNumberFormat="1" applyFont="1" applyFill="1" applyBorder="1" applyAlignment="1">
      <alignment wrapText="1"/>
    </xf>
    <xf numFmtId="0" fontId="2" fillId="7" borderId="0" xfId="0" applyFont="1" applyFill="1" applyBorder="1" applyAlignment="1">
      <alignment wrapText="1"/>
    </xf>
    <xf numFmtId="164" fontId="2" fillId="7" borderId="8" xfId="0" applyNumberFormat="1" applyFont="1" applyFill="1" applyBorder="1" applyAlignment="1">
      <alignment wrapText="1"/>
    </xf>
    <xf numFmtId="0" fontId="0" fillId="7" borderId="7" xfId="0" applyFill="1" applyBorder="1" applyAlignment="1">
      <alignment wrapText="1"/>
    </xf>
    <xf numFmtId="0" fontId="0" fillId="7" borderId="0" xfId="0" applyFill="1" applyBorder="1" applyAlignment="1">
      <alignment wrapText="1"/>
    </xf>
    <xf numFmtId="164" fontId="0" fillId="7" borderId="8" xfId="0" applyNumberFormat="1" applyFill="1" applyBorder="1" applyAlignment="1">
      <alignment wrapText="1"/>
    </xf>
    <xf numFmtId="0" fontId="0" fillId="7" borderId="7" xfId="0" applyFill="1" applyBorder="1"/>
    <xf numFmtId="0" fontId="0" fillId="7" borderId="0" xfId="0" applyFill="1" applyBorder="1"/>
    <xf numFmtId="164" fontId="0" fillId="7" borderId="8" xfId="0" applyNumberFormat="1" applyFill="1" applyBorder="1"/>
    <xf numFmtId="3" fontId="2" fillId="7" borderId="7" xfId="0" applyNumberFormat="1" applyFont="1" applyFill="1" applyBorder="1"/>
    <xf numFmtId="0" fontId="2" fillId="7" borderId="0" xfId="0" applyFont="1" applyFill="1" applyBorder="1"/>
    <xf numFmtId="164" fontId="2" fillId="7" borderId="8" xfId="0" applyNumberFormat="1" applyFont="1" applyFill="1" applyBorder="1"/>
    <xf numFmtId="3" fontId="3" fillId="0" borderId="1" xfId="0" applyNumberFormat="1" applyFont="1" applyBorder="1" applyAlignment="1">
      <alignment wrapText="1"/>
    </xf>
    <xf numFmtId="3" fontId="2" fillId="8" borderId="7" xfId="0" applyNumberFormat="1" applyFont="1" applyFill="1" applyBorder="1" applyAlignment="1">
      <alignment wrapText="1"/>
    </xf>
    <xf numFmtId="0" fontId="2" fillId="8" borderId="0" xfId="0" applyFont="1" applyFill="1" applyBorder="1" applyAlignment="1">
      <alignment wrapText="1"/>
    </xf>
    <xf numFmtId="164" fontId="2" fillId="8" borderId="8" xfId="0" applyNumberFormat="1" applyFont="1" applyFill="1" applyBorder="1" applyAlignment="1">
      <alignment wrapText="1"/>
    </xf>
    <xf numFmtId="0" fontId="0" fillId="8" borderId="7" xfId="0" applyFill="1" applyBorder="1" applyAlignment="1">
      <alignment wrapText="1"/>
    </xf>
    <xf numFmtId="0" fontId="0" fillId="8" borderId="0" xfId="0" applyFill="1" applyBorder="1" applyAlignment="1">
      <alignment wrapText="1"/>
    </xf>
    <xf numFmtId="164" fontId="0" fillId="8" borderId="8" xfId="0" applyNumberFormat="1" applyFill="1" applyBorder="1" applyAlignment="1">
      <alignment wrapText="1"/>
    </xf>
    <xf numFmtId="0" fontId="0" fillId="8" borderId="7" xfId="0" applyFill="1" applyBorder="1"/>
    <xf numFmtId="0" fontId="0" fillId="8" borderId="0" xfId="0" applyFill="1" applyBorder="1"/>
    <xf numFmtId="164" fontId="0" fillId="8" borderId="8" xfId="0" applyNumberFormat="1" applyFill="1" applyBorder="1"/>
    <xf numFmtId="3" fontId="2" fillId="8" borderId="7" xfId="0" applyNumberFormat="1" applyFont="1" applyFill="1" applyBorder="1"/>
    <xf numFmtId="0" fontId="2" fillId="8" borderId="0" xfId="0" applyFont="1" applyFill="1" applyBorder="1"/>
    <xf numFmtId="164" fontId="2" fillId="8" borderId="8" xfId="0" applyNumberFormat="1" applyFont="1" applyFill="1" applyBorder="1"/>
    <xf numFmtId="0" fontId="5" fillId="9" borderId="0" xfId="0" applyFont="1" applyFill="1" applyAlignment="1"/>
    <xf numFmtId="0" fontId="5" fillId="10" borderId="0" xfId="0" applyFont="1" applyFill="1" applyAlignment="1"/>
    <xf numFmtId="0" fontId="6" fillId="10" borderId="0" xfId="0" applyFont="1" applyFill="1" applyAlignment="1"/>
    <xf numFmtId="0" fontId="6" fillId="10" borderId="0" xfId="0" applyFont="1" applyFill="1" applyAlignment="1">
      <alignment horizontal="center"/>
    </xf>
    <xf numFmtId="165" fontId="6" fillId="10" borderId="0" xfId="1" applyNumberFormat="1" applyFont="1" applyFill="1" applyAlignment="1"/>
    <xf numFmtId="166" fontId="6" fillId="10" borderId="0" xfId="2" applyNumberFormat="1" applyFont="1" applyFill="1" applyAlignment="1"/>
    <xf numFmtId="165" fontId="6" fillId="10" borderId="0" xfId="1" applyNumberFormat="1" applyFont="1" applyFill="1"/>
    <xf numFmtId="166" fontId="6" fillId="10" borderId="0" xfId="2" applyNumberFormat="1" applyFont="1" applyFill="1"/>
    <xf numFmtId="0" fontId="6" fillId="10" borderId="0" xfId="0" applyFont="1" applyFill="1"/>
    <xf numFmtId="0" fontId="2" fillId="0" borderId="2" xfId="0" applyFont="1" applyBorder="1"/>
    <xf numFmtId="3" fontId="2" fillId="0" borderId="2" xfId="0" applyNumberFormat="1" applyFont="1" applyBorder="1"/>
    <xf numFmtId="164" fontId="2" fillId="3" borderId="2" xfId="0" applyNumberFormat="1" applyFont="1" applyFill="1" applyBorder="1"/>
    <xf numFmtId="0" fontId="2" fillId="4" borderId="2" xfId="0" applyFont="1" applyFill="1" applyBorder="1"/>
    <xf numFmtId="0" fontId="2" fillId="5" borderId="2" xfId="0" applyFont="1" applyFill="1" applyBorder="1"/>
    <xf numFmtId="0" fontId="2" fillId="6" borderId="2" xfId="0" applyFont="1" applyFill="1" applyBorder="1"/>
    <xf numFmtId="0" fontId="2" fillId="7" borderId="2" xfId="0" applyFont="1" applyFill="1" applyBorder="1"/>
    <xf numFmtId="0" fontId="2" fillId="8" borderId="2" xfId="0" applyFont="1" applyFill="1" applyBorder="1"/>
    <xf numFmtId="164" fontId="2" fillId="2" borderId="2" xfId="0" applyNumberFormat="1" applyFont="1" applyFill="1" applyBorder="1"/>
    <xf numFmtId="0" fontId="2" fillId="2" borderId="2" xfId="0" applyFont="1" applyFill="1" applyBorder="1"/>
    <xf numFmtId="0" fontId="2" fillId="0" borderId="0" xfId="0" applyFont="1" applyBorder="1"/>
    <xf numFmtId="3" fontId="2" fillId="0" borderId="0" xfId="0" applyNumberFormat="1" applyFont="1" applyBorder="1"/>
    <xf numFmtId="164" fontId="2" fillId="0" borderId="0" xfId="0" applyNumberFormat="1" applyFont="1" applyBorder="1"/>
    <xf numFmtId="3" fontId="2" fillId="2" borderId="2" xfId="0" applyNumberFormat="1" applyFont="1" applyFill="1" applyBorder="1"/>
    <xf numFmtId="164" fontId="2" fillId="4" borderId="2" xfId="0" applyNumberFormat="1" applyFont="1" applyFill="1" applyBorder="1"/>
    <xf numFmtId="164" fontId="2" fillId="5" borderId="2" xfId="0" applyNumberFormat="1" applyFont="1" applyFill="1" applyBorder="1"/>
    <xf numFmtId="164" fontId="2" fillId="6" borderId="2" xfId="0" applyNumberFormat="1" applyFont="1" applyFill="1" applyBorder="1"/>
    <xf numFmtId="164" fontId="2" fillId="7" borderId="2" xfId="0" applyNumberFormat="1" applyFont="1" applyFill="1" applyBorder="1"/>
    <xf numFmtId="0" fontId="2" fillId="0" borderId="2" xfId="0" quotePrefix="1" applyFont="1" applyBorder="1"/>
    <xf numFmtId="0" fontId="2" fillId="2" borderId="0" xfId="0" applyFont="1" applyFill="1" applyBorder="1"/>
    <xf numFmtId="0" fontId="2" fillId="2" borderId="2" xfId="0" quotePrefix="1" applyFont="1" applyFill="1" applyBorder="1"/>
    <xf numFmtId="1" fontId="0" fillId="0" borderId="0" xfId="0" applyNumberFormat="1" applyAlignment="1">
      <alignment horizontal="right"/>
    </xf>
    <xf numFmtId="164" fontId="0" fillId="0" borderId="0" xfId="0" applyNumberFormat="1" applyAlignment="1"/>
    <xf numFmtId="1" fontId="0" fillId="0" borderId="0" xfId="0" applyNumberFormat="1" applyAlignment="1"/>
    <xf numFmtId="0" fontId="0" fillId="0" borderId="0" xfId="0" applyFill="1"/>
    <xf numFmtId="0" fontId="0" fillId="0" borderId="15" xfId="0" applyFill="1" applyBorder="1"/>
    <xf numFmtId="1" fontId="8" fillId="0" borderId="17" xfId="0" applyNumberFormat="1" applyFont="1" applyFill="1" applyBorder="1" applyAlignment="1">
      <alignment horizontal="right" wrapText="1"/>
    </xf>
    <xf numFmtId="164" fontId="8" fillId="0" borderId="15" xfId="2" applyNumberFormat="1" applyFont="1" applyFill="1" applyBorder="1" applyAlignment="1">
      <alignment wrapText="1"/>
    </xf>
    <xf numFmtId="1" fontId="8" fillId="0" borderId="17" xfId="0" applyNumberFormat="1" applyFont="1" applyFill="1" applyBorder="1" applyAlignment="1">
      <alignment wrapText="1"/>
    </xf>
    <xf numFmtId="0" fontId="8" fillId="0" borderId="0" xfId="0" applyFont="1" applyFill="1"/>
    <xf numFmtId="3" fontId="0" fillId="0" borderId="6" xfId="0" applyNumberFormat="1" applyFont="1" applyFill="1" applyBorder="1"/>
    <xf numFmtId="0" fontId="8" fillId="0" borderId="3" xfId="0" applyFont="1" applyFill="1" applyBorder="1"/>
    <xf numFmtId="165" fontId="8" fillId="0" borderId="4" xfId="1" applyNumberFormat="1" applyFont="1" applyFill="1" applyBorder="1" applyAlignment="1">
      <alignment horizontal="right"/>
    </xf>
    <xf numFmtId="164" fontId="2" fillId="8" borderId="3" xfId="0" applyNumberFormat="1" applyFont="1" applyFill="1" applyBorder="1"/>
    <xf numFmtId="164" fontId="0" fillId="0" borderId="0" xfId="0" applyNumberFormat="1" applyAlignment="1">
      <alignment horizontal="right"/>
    </xf>
    <xf numFmtId="0" fontId="8" fillId="0" borderId="15" xfId="0" applyFont="1" applyFill="1" applyBorder="1"/>
    <xf numFmtId="3" fontId="9" fillId="0" borderId="17" xfId="1" applyNumberFormat="1" applyFont="1" applyFill="1" applyBorder="1" applyAlignment="1">
      <alignment horizontal="right" wrapText="1"/>
    </xf>
    <xf numFmtId="1" fontId="9" fillId="0" borderId="17" xfId="0" applyNumberFormat="1" applyFont="1" applyFill="1" applyBorder="1" applyAlignment="1">
      <alignment wrapText="1"/>
    </xf>
    <xf numFmtId="3" fontId="9" fillId="0" borderId="19" xfId="1" applyNumberFormat="1" applyFont="1" applyFill="1" applyBorder="1" applyAlignment="1">
      <alignment horizontal="right" wrapText="1"/>
    </xf>
    <xf numFmtId="1" fontId="9" fillId="0" borderId="17" xfId="0" applyNumberFormat="1" applyFont="1" applyFill="1" applyBorder="1" applyAlignment="1">
      <alignment horizontal="right" wrapText="1"/>
    </xf>
    <xf numFmtId="0" fontId="8" fillId="0" borderId="22" xfId="0" applyFont="1" applyFill="1" applyBorder="1"/>
    <xf numFmtId="3" fontId="6" fillId="0" borderId="0" xfId="0" applyNumberFormat="1" applyFont="1" applyFill="1"/>
    <xf numFmtId="1" fontId="6" fillId="0" borderId="0" xfId="0" applyNumberFormat="1" applyFont="1" applyFill="1" applyAlignment="1">
      <alignment horizontal="right"/>
    </xf>
    <xf numFmtId="164" fontId="6" fillId="0" borderId="22" xfId="0" applyNumberFormat="1" applyFont="1" applyFill="1" applyBorder="1" applyAlignment="1">
      <alignment horizontal="right"/>
    </xf>
    <xf numFmtId="0" fontId="8" fillId="0" borderId="8" xfId="0" applyFont="1" applyFill="1" applyBorder="1"/>
    <xf numFmtId="165" fontId="6" fillId="0" borderId="0" xfId="1" applyNumberFormat="1" applyFont="1" applyFill="1"/>
    <xf numFmtId="164" fontId="6" fillId="0" borderId="8" xfId="0" applyNumberFormat="1" applyFont="1" applyFill="1" applyBorder="1" applyAlignment="1">
      <alignment horizontal="right"/>
    </xf>
    <xf numFmtId="165" fontId="9" fillId="0" borderId="2" xfId="1" applyNumberFormat="1" applyFont="1" applyFill="1" applyBorder="1"/>
    <xf numFmtId="164" fontId="6" fillId="0" borderId="15" xfId="0" applyNumberFormat="1" applyFont="1" applyFill="1" applyBorder="1" applyAlignment="1">
      <alignment horizontal="right"/>
    </xf>
    <xf numFmtId="1" fontId="9" fillId="0" borderId="2" xfId="0" applyNumberFormat="1" applyFont="1" applyFill="1" applyBorder="1" applyAlignment="1">
      <alignment horizontal="right"/>
    </xf>
    <xf numFmtId="164" fontId="9" fillId="0" borderId="2" xfId="0" applyNumberFormat="1" applyFont="1" applyFill="1" applyBorder="1" applyAlignment="1">
      <alignment horizontal="right"/>
    </xf>
    <xf numFmtId="164" fontId="9" fillId="0" borderId="3" xfId="0" applyNumberFormat="1" applyFont="1" applyFill="1" applyBorder="1" applyAlignment="1">
      <alignment horizontal="right"/>
    </xf>
    <xf numFmtId="0" fontId="0" fillId="0" borderId="23" xfId="0" applyFill="1" applyBorder="1"/>
    <xf numFmtId="9" fontId="2" fillId="2" borderId="2" xfId="0" applyNumberFormat="1" applyFont="1" applyFill="1" applyBorder="1"/>
    <xf numFmtId="9" fontId="2" fillId="3" borderId="2" xfId="0" applyNumberFormat="1" applyFont="1" applyFill="1" applyBorder="1"/>
    <xf numFmtId="9" fontId="2" fillId="0" borderId="2" xfId="0" applyNumberFormat="1" applyFont="1" applyBorder="1"/>
    <xf numFmtId="0" fontId="6" fillId="10" borderId="0" xfId="0" applyFont="1" applyFill="1" applyAlignment="1">
      <alignment wrapText="1"/>
    </xf>
    <xf numFmtId="0" fontId="0" fillId="0" borderId="0" xfId="0" applyAlignment="1">
      <alignment wrapText="1"/>
    </xf>
    <xf numFmtId="0" fontId="3" fillId="7" borderId="4" xfId="0" applyFont="1" applyFill="1" applyBorder="1" applyAlignment="1">
      <alignment horizontal="center" wrapText="1"/>
    </xf>
    <xf numFmtId="0" fontId="3" fillId="8" borderId="4" xfId="0" applyFont="1" applyFill="1" applyBorder="1" applyAlignment="1">
      <alignment horizontal="center" wrapText="1"/>
    </xf>
    <xf numFmtId="0" fontId="5" fillId="10" borderId="0" xfId="0" applyFont="1" applyFill="1" applyAlignment="1">
      <alignment wrapText="1"/>
    </xf>
    <xf numFmtId="0" fontId="3" fillId="6" borderId="4" xfId="0" applyFont="1" applyFill="1" applyBorder="1" applyAlignment="1">
      <alignment horizontal="center" wrapText="1"/>
    </xf>
    <xf numFmtId="3" fontId="0" fillId="0" borderId="1" xfId="0" applyNumberFormat="1" applyBorder="1" applyAlignment="1"/>
    <xf numFmtId="0" fontId="0" fillId="0" borderId="2" xfId="0" applyBorder="1"/>
    <xf numFmtId="0" fontId="0" fillId="0" borderId="3" xfId="0" applyBorder="1"/>
    <xf numFmtId="0" fontId="3" fillId="0" borderId="1" xfId="0" applyFont="1" applyBorder="1" applyAlignment="1">
      <alignment horizontal="center" wrapText="1"/>
    </xf>
    <xf numFmtId="0" fontId="3" fillId="0" borderId="3" xfId="0" applyFont="1" applyBorder="1" applyAlignment="1">
      <alignment horizontal="center" wrapText="1"/>
    </xf>
    <xf numFmtId="3" fontId="3" fillId="3" borderId="4" xfId="0" applyNumberFormat="1" applyFont="1" applyFill="1" applyBorder="1" applyAlignment="1">
      <alignment horizontal="center" wrapText="1"/>
    </xf>
    <xf numFmtId="0" fontId="3" fillId="3" borderId="4" xfId="0" applyFont="1" applyFill="1" applyBorder="1" applyAlignment="1">
      <alignment horizontal="center" wrapText="1"/>
    </xf>
    <xf numFmtId="0" fontId="3" fillId="4" borderId="4" xfId="0" applyFont="1" applyFill="1" applyBorder="1" applyAlignment="1">
      <alignment horizontal="center" wrapText="1"/>
    </xf>
    <xf numFmtId="0" fontId="3" fillId="5" borderId="4" xfId="0" applyFont="1" applyFill="1" applyBorder="1" applyAlignment="1">
      <alignment horizontal="center" wrapText="1"/>
    </xf>
    <xf numFmtId="1" fontId="8" fillId="0" borderId="9" xfId="1" applyNumberFormat="1" applyFont="1" applyFill="1" applyBorder="1" applyAlignment="1">
      <alignment horizontal="center" vertical="center" wrapText="1"/>
    </xf>
    <xf numFmtId="1" fontId="7" fillId="0" borderId="10" xfId="0" applyNumberFormat="1" applyFont="1" applyFill="1" applyBorder="1" applyAlignment="1">
      <alignment horizontal="center" vertical="center" wrapText="1"/>
    </xf>
    <xf numFmtId="1" fontId="7" fillId="0" borderId="11" xfId="0" applyNumberFormat="1" applyFont="1" applyFill="1" applyBorder="1" applyAlignment="1">
      <alignment horizontal="center" vertical="center" wrapText="1"/>
    </xf>
    <xf numFmtId="3" fontId="8" fillId="0" borderId="12" xfId="0" applyNumberFormat="1" applyFont="1" applyFill="1" applyBorder="1" applyAlignment="1">
      <alignment horizontal="center" wrapText="1"/>
    </xf>
    <xf numFmtId="0" fontId="8" fillId="0" borderId="16" xfId="0" applyFont="1" applyBorder="1" applyAlignment="1">
      <alignment horizontal="center"/>
    </xf>
    <xf numFmtId="0" fontId="8" fillId="0" borderId="13" xfId="0" applyFont="1" applyFill="1" applyBorder="1" applyAlignment="1">
      <alignment horizontal="center" wrapText="1"/>
    </xf>
    <xf numFmtId="0" fontId="8" fillId="0" borderId="14" xfId="0" applyFont="1" applyFill="1" applyBorder="1" applyAlignment="1">
      <alignment horizontal="center" wrapText="1"/>
    </xf>
    <xf numFmtId="42" fontId="8" fillId="0" borderId="13" xfId="0" applyNumberFormat="1" applyFont="1" applyFill="1" applyBorder="1" applyAlignment="1">
      <alignment horizontal="center" wrapText="1"/>
    </xf>
    <xf numFmtId="42" fontId="8" fillId="0" borderId="14" xfId="0" applyNumberFormat="1" applyFont="1" applyFill="1" applyBorder="1" applyAlignment="1">
      <alignment horizontal="center" wrapText="1"/>
    </xf>
    <xf numFmtId="165" fontId="9" fillId="0" borderId="20" xfId="1" applyNumberFormat="1" applyFont="1" applyFill="1" applyBorder="1" applyAlignment="1">
      <alignment horizontal="center" wrapText="1"/>
    </xf>
    <xf numFmtId="165" fontId="9" fillId="0" borderId="13" xfId="1" applyNumberFormat="1" applyFont="1" applyFill="1" applyBorder="1" applyAlignment="1">
      <alignment horizontal="center" wrapText="1"/>
    </xf>
    <xf numFmtId="165" fontId="9" fillId="0" borderId="14" xfId="1" applyNumberFormat="1" applyFont="1" applyFill="1" applyBorder="1" applyAlignment="1">
      <alignment horizontal="center" wrapText="1"/>
    </xf>
    <xf numFmtId="165" fontId="9" fillId="0" borderId="21" xfId="1" applyNumberFormat="1" applyFont="1" applyFill="1" applyBorder="1" applyAlignment="1">
      <alignment horizontal="center" wrapText="1"/>
    </xf>
    <xf numFmtId="9" fontId="0" fillId="0" borderId="18" xfId="0" applyNumberFormat="1" applyFont="1" applyFill="1" applyBorder="1"/>
    <xf numFmtId="9" fontId="0" fillId="0" borderId="7" xfId="0" applyNumberFormat="1" applyFont="1" applyFill="1" applyBorder="1"/>
    <xf numFmtId="9" fontId="0" fillId="0" borderId="19" xfId="0" applyNumberFormat="1" applyFont="1" applyFill="1" applyBorder="1"/>
    <xf numFmtId="9" fontId="8" fillId="0" borderId="2" xfId="0" applyNumberFormat="1" applyFont="1" applyFill="1" applyBorder="1" applyAlignment="1">
      <alignment horizontal="right"/>
    </xf>
    <xf numFmtId="9" fontId="8" fillId="0" borderId="2" xfId="0" applyNumberFormat="1" applyFont="1" applyFill="1" applyBorder="1" applyAlignment="1"/>
    <xf numFmtId="164" fontId="8" fillId="0" borderId="2" xfId="0" applyNumberFormat="1" applyFont="1" applyFill="1" applyBorder="1" applyAlignment="1">
      <alignment horizontal="right"/>
    </xf>
    <xf numFmtId="164" fontId="8" fillId="0" borderId="2" xfId="0" applyNumberFormat="1" applyFont="1" applyFill="1" applyBorder="1" applyAlignment="1"/>
    <xf numFmtId="164" fontId="0" fillId="0" borderId="8" xfId="0" applyNumberFormat="1" applyFont="1" applyFill="1" applyBorder="1"/>
    <xf numFmtId="9" fontId="6" fillId="0" borderId="0" xfId="0" applyNumberFormat="1" applyFont="1" applyFill="1" applyAlignment="1">
      <alignment horizontal="right"/>
    </xf>
    <xf numFmtId="9" fontId="9" fillId="0" borderId="2" xfId="0" applyNumberFormat="1" applyFont="1" applyFill="1" applyBorder="1" applyAlignment="1">
      <alignment horizontal="righ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icia\Accountability\2010%2009\Copy%20of%20finAidSumByInst07-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rants"/>
      <sheetName val="Loans"/>
    </sheetNames>
    <sheetDataSet>
      <sheetData sheetId="0">
        <row r="7">
          <cell r="A7" t="str">
            <v>University of Minnesota</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0"/>
  <sheetViews>
    <sheetView tabSelected="1" topLeftCell="B1" workbookViewId="0">
      <pane xSplit="2" ySplit="5" topLeftCell="D108" activePane="bottomRight" state="frozen"/>
      <selection activeCell="B1" sqref="B1"/>
      <selection pane="topRight" activeCell="D1" sqref="D1"/>
      <selection pane="bottomLeft" activeCell="B6" sqref="B6"/>
      <selection pane="bottomRight" activeCell="AB1" sqref="AB1:AB1048576"/>
    </sheetView>
  </sheetViews>
  <sheetFormatPr defaultRowHeight="12.75" x14ac:dyDescent="0.2"/>
  <cols>
    <col min="1" max="1" width="0" hidden="1" customWidth="1"/>
    <col min="2" max="2" width="43.42578125" customWidth="1"/>
    <col min="3" max="3" width="7.42578125" hidden="1" customWidth="1"/>
    <col min="4" max="5" width="9.140625" style="1" customWidth="1"/>
    <col min="6" max="6" width="8" style="1" bestFit="1" customWidth="1"/>
    <col min="7" max="7" width="9.140625" style="1" hidden="1" customWidth="1"/>
    <col min="8" max="8" width="8" style="1" bestFit="1" customWidth="1"/>
    <col min="9" max="9" width="12.140625" style="2" hidden="1" customWidth="1"/>
    <col min="10" max="10" width="8.5703125" style="2" bestFit="1" customWidth="1"/>
    <col min="11" max="11" width="9.140625" hidden="1" customWidth="1"/>
    <col min="12" max="12" width="8" bestFit="1" customWidth="1"/>
    <col min="13" max="13" width="9.140625" hidden="1" customWidth="1"/>
    <col min="14" max="14" width="0" hidden="1" customWidth="1"/>
    <col min="15" max="15" width="8.5703125" style="2" bestFit="1" customWidth="1"/>
    <col min="16" max="16" width="9.140625" hidden="1" customWidth="1"/>
    <col min="17" max="17" width="8.42578125" bestFit="1" customWidth="1"/>
    <col min="18" max="18" width="0" hidden="1" customWidth="1"/>
    <col min="19" max="19" width="8.5703125" style="2" bestFit="1" customWidth="1"/>
    <col min="20" max="20" width="9.140625" style="1" hidden="1" customWidth="1"/>
    <col min="21" max="21" width="8" bestFit="1" customWidth="1"/>
    <col min="22" max="22" width="0" hidden="1" customWidth="1"/>
    <col min="23" max="23" width="8.5703125" style="2" bestFit="1" customWidth="1"/>
    <col min="24" max="24" width="9.140625" style="1" hidden="1" customWidth="1"/>
    <col min="26" max="26" width="0" hidden="1" customWidth="1"/>
    <col min="27" max="27" width="9.140625" style="2" customWidth="1"/>
    <col min="28" max="28" width="9.140625" style="1" hidden="1" customWidth="1"/>
    <col min="30" max="30" width="0" hidden="1" customWidth="1"/>
    <col min="31" max="31" width="9.140625" style="2"/>
  </cols>
  <sheetData>
    <row r="1" spans="1:31" ht="18" x14ac:dyDescent="0.25">
      <c r="B1" s="15" t="s">
        <v>177</v>
      </c>
    </row>
    <row r="2" spans="1:31" hidden="1" x14ac:dyDescent="0.2">
      <c r="D2" s="188"/>
      <c r="E2" s="189"/>
      <c r="F2" s="190"/>
    </row>
    <row r="3" spans="1:31" s="3" customFormat="1" ht="39" hidden="1" customHeight="1" x14ac:dyDescent="0.2">
      <c r="D3" s="4" t="s">
        <v>0</v>
      </c>
      <c r="E3" s="4" t="s">
        <v>1</v>
      </c>
      <c r="F3" s="4" t="s">
        <v>1</v>
      </c>
      <c r="G3" s="4" t="s">
        <v>2</v>
      </c>
      <c r="H3" s="4" t="s">
        <v>2</v>
      </c>
      <c r="I3" s="5"/>
      <c r="J3" s="5" t="s">
        <v>2</v>
      </c>
      <c r="K3" s="3" t="s">
        <v>3</v>
      </c>
      <c r="L3" s="3" t="s">
        <v>3</v>
      </c>
      <c r="M3" s="3" t="s">
        <v>3</v>
      </c>
      <c r="O3" s="5" t="s">
        <v>3</v>
      </c>
      <c r="P3" s="3" t="s">
        <v>4</v>
      </c>
      <c r="Q3" s="3" t="s">
        <v>4</v>
      </c>
      <c r="S3" s="5" t="s">
        <v>4</v>
      </c>
      <c r="T3" s="4" t="s">
        <v>5</v>
      </c>
      <c r="U3" s="3" t="s">
        <v>5</v>
      </c>
      <c r="W3" s="5" t="s">
        <v>5</v>
      </c>
      <c r="X3" s="4" t="s">
        <v>6</v>
      </c>
      <c r="Y3" s="3" t="s">
        <v>6</v>
      </c>
      <c r="AA3" s="5" t="s">
        <v>6</v>
      </c>
      <c r="AB3" s="4" t="s">
        <v>7</v>
      </c>
      <c r="AC3" s="3" t="s">
        <v>7</v>
      </c>
      <c r="AE3" s="5"/>
    </row>
    <row r="4" spans="1:31" s="11" customFormat="1" ht="30" customHeight="1" x14ac:dyDescent="0.25">
      <c r="D4" s="12"/>
      <c r="E4" s="191" t="s">
        <v>159</v>
      </c>
      <c r="F4" s="192"/>
      <c r="G4" s="13"/>
      <c r="H4" s="193" t="s">
        <v>161</v>
      </c>
      <c r="I4" s="194"/>
      <c r="J4" s="194"/>
      <c r="K4" s="53"/>
      <c r="L4" s="195" t="s">
        <v>162</v>
      </c>
      <c r="M4" s="195"/>
      <c r="N4" s="195"/>
      <c r="O4" s="195"/>
      <c r="P4" s="14"/>
      <c r="Q4" s="196" t="s">
        <v>163</v>
      </c>
      <c r="R4" s="196"/>
      <c r="S4" s="196"/>
      <c r="T4" s="79"/>
      <c r="U4" s="187" t="s">
        <v>164</v>
      </c>
      <c r="V4" s="187"/>
      <c r="W4" s="187"/>
      <c r="X4" s="79"/>
      <c r="Y4" s="184" t="s">
        <v>165</v>
      </c>
      <c r="Z4" s="184"/>
      <c r="AA4" s="184"/>
      <c r="AB4" s="104"/>
      <c r="AC4" s="185" t="s">
        <v>166</v>
      </c>
      <c r="AD4" s="185"/>
      <c r="AE4" s="185"/>
    </row>
    <row r="5" spans="1:31" s="6" customFormat="1" ht="37.5" customHeight="1" x14ac:dyDescent="0.2">
      <c r="A5" s="6" t="s">
        <v>8</v>
      </c>
      <c r="B5" s="23" t="s">
        <v>9</v>
      </c>
      <c r="C5" s="6" t="s">
        <v>10</v>
      </c>
      <c r="D5" s="24" t="s">
        <v>158</v>
      </c>
      <c r="E5" s="29" t="s">
        <v>11</v>
      </c>
      <c r="F5" s="30" t="s">
        <v>157</v>
      </c>
      <c r="G5" s="10" t="s">
        <v>12</v>
      </c>
      <c r="H5" s="39" t="s">
        <v>157</v>
      </c>
      <c r="I5" s="40" t="s">
        <v>13</v>
      </c>
      <c r="J5" s="41" t="s">
        <v>160</v>
      </c>
      <c r="K5" s="6" t="s">
        <v>14</v>
      </c>
      <c r="L5" s="54" t="s">
        <v>157</v>
      </c>
      <c r="M5" s="55" t="s">
        <v>13</v>
      </c>
      <c r="N5" s="55" t="s">
        <v>160</v>
      </c>
      <c r="O5" s="56" t="s">
        <v>160</v>
      </c>
      <c r="P5" s="6" t="s">
        <v>15</v>
      </c>
      <c r="Q5" s="67" t="s">
        <v>157</v>
      </c>
      <c r="R5" s="68" t="s">
        <v>16</v>
      </c>
      <c r="S5" s="69" t="s">
        <v>160</v>
      </c>
      <c r="T5" s="10" t="s">
        <v>17</v>
      </c>
      <c r="U5" s="80" t="s">
        <v>157</v>
      </c>
      <c r="V5" s="81" t="s">
        <v>18</v>
      </c>
      <c r="W5" s="82" t="s">
        <v>160</v>
      </c>
      <c r="X5" s="10" t="s">
        <v>19</v>
      </c>
      <c r="Y5" s="92" t="s">
        <v>157</v>
      </c>
      <c r="Z5" s="93" t="s">
        <v>20</v>
      </c>
      <c r="AA5" s="94" t="s">
        <v>160</v>
      </c>
      <c r="AB5" s="10" t="s">
        <v>21</v>
      </c>
      <c r="AC5" s="105" t="s">
        <v>157</v>
      </c>
      <c r="AD5" s="106" t="s">
        <v>22</v>
      </c>
      <c r="AE5" s="107" t="s">
        <v>160</v>
      </c>
    </row>
    <row r="6" spans="1:31" s="3" customFormat="1" x14ac:dyDescent="0.2">
      <c r="B6" s="19" t="s">
        <v>23</v>
      </c>
      <c r="D6" s="25"/>
      <c r="E6" s="31"/>
      <c r="F6" s="32"/>
      <c r="G6" s="4"/>
      <c r="H6" s="42"/>
      <c r="I6" s="43"/>
      <c r="J6" s="44"/>
      <c r="L6" s="57"/>
      <c r="M6" s="58"/>
      <c r="N6" s="58"/>
      <c r="O6" s="59"/>
      <c r="Q6" s="70"/>
      <c r="R6" s="71"/>
      <c r="S6" s="72"/>
      <c r="T6" s="4"/>
      <c r="U6" s="83"/>
      <c r="V6" s="84"/>
      <c r="W6" s="85"/>
      <c r="X6" s="4"/>
      <c r="Y6" s="95"/>
      <c r="Z6" s="96"/>
      <c r="AA6" s="97"/>
      <c r="AB6" s="4"/>
      <c r="AC6" s="108"/>
      <c r="AD6" s="109"/>
      <c r="AE6" s="110"/>
    </row>
    <row r="7" spans="1:31" x14ac:dyDescent="0.2">
      <c r="A7">
        <v>172866</v>
      </c>
      <c r="B7" s="18" t="s">
        <v>24</v>
      </c>
      <c r="C7" t="s">
        <v>25</v>
      </c>
      <c r="D7" s="26">
        <v>571</v>
      </c>
      <c r="E7" s="33">
        <v>481</v>
      </c>
      <c r="F7" s="34">
        <v>84</v>
      </c>
      <c r="G7" s="1">
        <v>386</v>
      </c>
      <c r="H7" s="45">
        <v>68</v>
      </c>
      <c r="I7" s="46">
        <v>1314744</v>
      </c>
      <c r="J7" s="47">
        <v>3406</v>
      </c>
      <c r="K7">
        <v>202</v>
      </c>
      <c r="L7" s="60">
        <v>35</v>
      </c>
      <c r="M7" s="61">
        <v>643575</v>
      </c>
      <c r="N7" s="61">
        <v>85</v>
      </c>
      <c r="O7" s="62">
        <v>3186</v>
      </c>
      <c r="P7">
        <v>295</v>
      </c>
      <c r="Q7" s="73">
        <v>52</v>
      </c>
      <c r="R7" s="74">
        <v>482281</v>
      </c>
      <c r="S7" s="75">
        <v>1635</v>
      </c>
      <c r="T7" s="1">
        <v>157</v>
      </c>
      <c r="U7" s="86">
        <v>27</v>
      </c>
      <c r="V7" s="87">
        <v>106328</v>
      </c>
      <c r="W7" s="88">
        <v>677</v>
      </c>
      <c r="X7" s="1">
        <v>337</v>
      </c>
      <c r="Y7" s="98">
        <v>59</v>
      </c>
      <c r="Z7" s="99">
        <v>2119847</v>
      </c>
      <c r="AA7" s="100">
        <v>6290</v>
      </c>
      <c r="AB7" s="1">
        <v>79</v>
      </c>
      <c r="AC7" s="111">
        <v>14</v>
      </c>
      <c r="AD7" s="112">
        <v>454641</v>
      </c>
      <c r="AE7" s="113">
        <v>5755</v>
      </c>
    </row>
    <row r="8" spans="1:31" x14ac:dyDescent="0.2">
      <c r="A8">
        <v>172918</v>
      </c>
      <c r="B8" s="18" t="s">
        <v>26</v>
      </c>
      <c r="C8" t="s">
        <v>25</v>
      </c>
      <c r="D8" s="26">
        <v>227</v>
      </c>
      <c r="E8" s="33">
        <v>175</v>
      </c>
      <c r="F8" s="34">
        <v>77</v>
      </c>
      <c r="G8" s="1">
        <v>104</v>
      </c>
      <c r="H8" s="45">
        <v>46</v>
      </c>
      <c r="I8" s="46">
        <v>384895</v>
      </c>
      <c r="J8" s="47">
        <v>3701</v>
      </c>
      <c r="K8">
        <v>71</v>
      </c>
      <c r="L8" s="60">
        <v>31</v>
      </c>
      <c r="M8" s="61">
        <v>228165</v>
      </c>
      <c r="N8" s="61">
        <v>11</v>
      </c>
      <c r="O8" s="62">
        <v>3214</v>
      </c>
      <c r="P8">
        <v>95</v>
      </c>
      <c r="Q8" s="73">
        <v>42</v>
      </c>
      <c r="R8" s="74">
        <v>152930</v>
      </c>
      <c r="S8" s="75">
        <v>1610</v>
      </c>
      <c r="T8" s="1">
        <v>0</v>
      </c>
      <c r="U8" s="86">
        <v>0</v>
      </c>
      <c r="V8" s="87">
        <v>0</v>
      </c>
      <c r="W8" s="88"/>
      <c r="X8" s="1">
        <v>129</v>
      </c>
      <c r="Y8" s="98">
        <v>57</v>
      </c>
      <c r="Z8" s="99">
        <v>656210</v>
      </c>
      <c r="AA8" s="100">
        <v>5087</v>
      </c>
      <c r="AB8" s="1">
        <v>3</v>
      </c>
      <c r="AC8" s="111">
        <v>1</v>
      </c>
      <c r="AD8" s="112">
        <v>18000</v>
      </c>
      <c r="AE8" s="113">
        <v>6000</v>
      </c>
    </row>
    <row r="9" spans="1:31" x14ac:dyDescent="0.2">
      <c r="A9">
        <v>172927</v>
      </c>
      <c r="B9" s="18" t="s">
        <v>27</v>
      </c>
      <c r="C9" t="s">
        <v>25</v>
      </c>
      <c r="D9" s="26">
        <v>1145</v>
      </c>
      <c r="E9" s="33">
        <v>742</v>
      </c>
      <c r="F9" s="34">
        <v>65</v>
      </c>
      <c r="G9" s="1">
        <v>407</v>
      </c>
      <c r="H9" s="45">
        <v>36</v>
      </c>
      <c r="I9" s="46">
        <v>1363086</v>
      </c>
      <c r="J9" s="47">
        <v>3349</v>
      </c>
      <c r="K9">
        <v>291</v>
      </c>
      <c r="L9" s="60">
        <v>25</v>
      </c>
      <c r="M9" s="61">
        <v>913576</v>
      </c>
      <c r="N9" s="61">
        <v>82</v>
      </c>
      <c r="O9" s="62">
        <v>3139</v>
      </c>
      <c r="P9">
        <v>285</v>
      </c>
      <c r="Q9" s="73">
        <v>25</v>
      </c>
      <c r="R9" s="74">
        <v>254628</v>
      </c>
      <c r="S9" s="75">
        <v>893</v>
      </c>
      <c r="T9" s="1">
        <v>57</v>
      </c>
      <c r="U9" s="86">
        <v>5</v>
      </c>
      <c r="V9" s="87">
        <v>88148</v>
      </c>
      <c r="W9" s="88">
        <v>1546</v>
      </c>
      <c r="X9" s="1">
        <v>498</v>
      </c>
      <c r="Y9" s="98">
        <v>43</v>
      </c>
      <c r="Z9" s="99">
        <v>2371776</v>
      </c>
      <c r="AA9" s="100">
        <v>4763</v>
      </c>
      <c r="AB9" s="1">
        <v>31</v>
      </c>
      <c r="AC9" s="111">
        <v>3</v>
      </c>
      <c r="AD9" s="112">
        <v>154650</v>
      </c>
      <c r="AE9" s="113">
        <v>4989</v>
      </c>
    </row>
    <row r="10" spans="1:31" x14ac:dyDescent="0.2">
      <c r="A10">
        <v>172954</v>
      </c>
      <c r="B10" s="18" t="s">
        <v>28</v>
      </c>
      <c r="C10" t="s">
        <v>25</v>
      </c>
      <c r="D10" s="26">
        <v>754</v>
      </c>
      <c r="E10" s="33">
        <v>656</v>
      </c>
      <c r="F10" s="34">
        <v>87</v>
      </c>
      <c r="G10" s="1">
        <v>494</v>
      </c>
      <c r="H10" s="45">
        <v>66</v>
      </c>
      <c r="I10" s="46">
        <v>1847165</v>
      </c>
      <c r="J10" s="47">
        <v>3739</v>
      </c>
      <c r="K10">
        <v>336</v>
      </c>
      <c r="L10" s="60">
        <v>45</v>
      </c>
      <c r="M10" s="61">
        <v>1110358</v>
      </c>
      <c r="N10" s="61">
        <v>45</v>
      </c>
      <c r="O10" s="62">
        <v>3305</v>
      </c>
      <c r="P10">
        <v>419</v>
      </c>
      <c r="Q10" s="73">
        <v>56</v>
      </c>
      <c r="R10" s="74">
        <v>617541</v>
      </c>
      <c r="S10" s="75">
        <v>1474</v>
      </c>
      <c r="T10" s="1">
        <v>103</v>
      </c>
      <c r="U10" s="86">
        <v>14</v>
      </c>
      <c r="V10" s="87">
        <v>73576</v>
      </c>
      <c r="W10" s="88">
        <v>714</v>
      </c>
      <c r="X10" s="1">
        <v>423</v>
      </c>
      <c r="Y10" s="98">
        <v>56</v>
      </c>
      <c r="Z10" s="99">
        <v>2125266</v>
      </c>
      <c r="AA10" s="100">
        <v>5024</v>
      </c>
      <c r="AB10" s="1">
        <v>13</v>
      </c>
      <c r="AC10" s="111">
        <v>2</v>
      </c>
      <c r="AD10" s="112">
        <v>59485</v>
      </c>
      <c r="AE10" s="113">
        <v>4576</v>
      </c>
    </row>
    <row r="11" spans="1:31" x14ac:dyDescent="0.2">
      <c r="A11">
        <v>172963</v>
      </c>
      <c r="B11" s="18" t="s">
        <v>29</v>
      </c>
      <c r="C11" t="s">
        <v>25</v>
      </c>
      <c r="D11" s="26">
        <v>1182</v>
      </c>
      <c r="E11" s="33">
        <v>784</v>
      </c>
      <c r="F11" s="34">
        <v>66</v>
      </c>
      <c r="G11" s="1">
        <v>525</v>
      </c>
      <c r="H11" s="45">
        <v>44</v>
      </c>
      <c r="I11" s="46">
        <v>1860241</v>
      </c>
      <c r="J11" s="47">
        <v>3543</v>
      </c>
      <c r="K11">
        <v>434</v>
      </c>
      <c r="L11" s="60">
        <v>37</v>
      </c>
      <c r="M11" s="61">
        <v>1475180</v>
      </c>
      <c r="N11" s="61">
        <v>60</v>
      </c>
      <c r="O11" s="62">
        <v>3399</v>
      </c>
      <c r="P11">
        <v>423</v>
      </c>
      <c r="Q11" s="73">
        <v>36</v>
      </c>
      <c r="R11" s="74">
        <v>328927</v>
      </c>
      <c r="S11" s="75">
        <v>778</v>
      </c>
      <c r="T11" s="1">
        <v>0</v>
      </c>
      <c r="U11" s="86">
        <v>0</v>
      </c>
      <c r="V11" s="87">
        <v>0</v>
      </c>
      <c r="W11" s="88"/>
      <c r="X11" s="1">
        <v>476</v>
      </c>
      <c r="Y11" s="98">
        <v>40</v>
      </c>
      <c r="Z11" s="99">
        <v>2203442</v>
      </c>
      <c r="AA11" s="100">
        <v>4629</v>
      </c>
      <c r="AB11" s="1">
        <v>3</v>
      </c>
      <c r="AC11" s="111">
        <v>0</v>
      </c>
      <c r="AD11" s="112">
        <v>8800</v>
      </c>
      <c r="AE11" s="113">
        <v>2933</v>
      </c>
    </row>
    <row r="12" spans="1:31" x14ac:dyDescent="0.2">
      <c r="A12">
        <v>172972</v>
      </c>
      <c r="B12" s="18" t="s">
        <v>30</v>
      </c>
      <c r="C12" t="s">
        <v>25</v>
      </c>
      <c r="D12" s="26">
        <v>429</v>
      </c>
      <c r="E12" s="33">
        <v>341</v>
      </c>
      <c r="F12" s="34">
        <v>79</v>
      </c>
      <c r="G12" s="1">
        <v>179</v>
      </c>
      <c r="H12" s="45">
        <v>42</v>
      </c>
      <c r="I12" s="46">
        <v>681165</v>
      </c>
      <c r="J12" s="47">
        <v>3805</v>
      </c>
      <c r="K12">
        <v>132</v>
      </c>
      <c r="L12" s="60">
        <v>31</v>
      </c>
      <c r="M12" s="61">
        <v>428959</v>
      </c>
      <c r="N12" s="61">
        <v>44</v>
      </c>
      <c r="O12" s="62">
        <v>3250</v>
      </c>
      <c r="P12">
        <v>136</v>
      </c>
      <c r="Q12" s="73">
        <v>32</v>
      </c>
      <c r="R12" s="74">
        <v>202031</v>
      </c>
      <c r="S12" s="75">
        <v>1486</v>
      </c>
      <c r="T12" s="1">
        <v>24</v>
      </c>
      <c r="U12" s="86">
        <v>6</v>
      </c>
      <c r="V12" s="87">
        <v>20250</v>
      </c>
      <c r="W12" s="88">
        <v>844</v>
      </c>
      <c r="X12" s="1">
        <v>221</v>
      </c>
      <c r="Y12" s="98">
        <v>52</v>
      </c>
      <c r="Z12" s="99">
        <v>1233851</v>
      </c>
      <c r="AA12" s="100">
        <v>5583</v>
      </c>
      <c r="AB12" s="1">
        <v>11</v>
      </c>
      <c r="AC12" s="111">
        <v>3</v>
      </c>
      <c r="AD12" s="112">
        <v>54311</v>
      </c>
      <c r="AE12" s="113">
        <v>4937</v>
      </c>
    </row>
    <row r="13" spans="1:31" x14ac:dyDescent="0.2">
      <c r="A13">
        <v>173984</v>
      </c>
      <c r="B13" s="18" t="s">
        <v>31</v>
      </c>
      <c r="C13" t="s">
        <v>25</v>
      </c>
      <c r="D13" s="26">
        <v>177</v>
      </c>
      <c r="E13" s="33">
        <v>158</v>
      </c>
      <c r="F13" s="34">
        <v>89</v>
      </c>
      <c r="G13" s="1">
        <v>122</v>
      </c>
      <c r="H13" s="45">
        <v>69</v>
      </c>
      <c r="I13" s="46">
        <v>455574</v>
      </c>
      <c r="J13" s="47">
        <v>3734</v>
      </c>
      <c r="K13">
        <v>103</v>
      </c>
      <c r="L13" s="60">
        <v>58</v>
      </c>
      <c r="M13" s="61">
        <v>318621</v>
      </c>
      <c r="N13" s="61">
        <v>29</v>
      </c>
      <c r="O13" s="62">
        <v>3093</v>
      </c>
      <c r="P13">
        <v>76</v>
      </c>
      <c r="Q13" s="73">
        <v>43</v>
      </c>
      <c r="R13" s="74">
        <v>91887</v>
      </c>
      <c r="S13" s="75">
        <v>1209</v>
      </c>
      <c r="T13" s="1">
        <v>17</v>
      </c>
      <c r="U13" s="86">
        <v>10</v>
      </c>
      <c r="V13" s="87">
        <v>12716</v>
      </c>
      <c r="W13" s="88">
        <v>748</v>
      </c>
      <c r="X13" s="1">
        <v>95</v>
      </c>
      <c r="Y13" s="98">
        <v>54</v>
      </c>
      <c r="Z13" s="99">
        <v>441854</v>
      </c>
      <c r="AA13" s="100">
        <v>4651</v>
      </c>
      <c r="AB13" s="1">
        <v>3</v>
      </c>
      <c r="AC13" s="111">
        <v>2</v>
      </c>
      <c r="AD13" s="112">
        <v>16998</v>
      </c>
      <c r="AE13" s="113">
        <v>5666</v>
      </c>
    </row>
    <row r="14" spans="1:31" x14ac:dyDescent="0.2">
      <c r="A14">
        <v>173045</v>
      </c>
      <c r="B14" s="18" t="s">
        <v>32</v>
      </c>
      <c r="C14" t="s">
        <v>25</v>
      </c>
      <c r="D14" s="26">
        <v>533</v>
      </c>
      <c r="E14" s="33">
        <v>382</v>
      </c>
      <c r="F14" s="34">
        <v>72</v>
      </c>
      <c r="G14" s="1">
        <v>241</v>
      </c>
      <c r="H14" s="45">
        <v>45</v>
      </c>
      <c r="I14" s="46">
        <v>883849</v>
      </c>
      <c r="J14" s="47">
        <v>3667</v>
      </c>
      <c r="K14">
        <v>172</v>
      </c>
      <c r="L14" s="60">
        <v>32</v>
      </c>
      <c r="M14" s="61">
        <v>576846</v>
      </c>
      <c r="N14" s="61">
        <v>15</v>
      </c>
      <c r="O14" s="62">
        <v>3354</v>
      </c>
      <c r="P14">
        <v>179</v>
      </c>
      <c r="Q14" s="73">
        <v>34</v>
      </c>
      <c r="R14" s="74">
        <v>196260</v>
      </c>
      <c r="S14" s="75">
        <v>1096</v>
      </c>
      <c r="T14" s="1">
        <v>44</v>
      </c>
      <c r="U14" s="86">
        <v>8</v>
      </c>
      <c r="V14" s="87">
        <v>95316</v>
      </c>
      <c r="W14" s="88">
        <v>2166</v>
      </c>
      <c r="X14" s="1">
        <v>246</v>
      </c>
      <c r="Y14" s="98">
        <v>46</v>
      </c>
      <c r="Z14" s="99">
        <v>1375780</v>
      </c>
      <c r="AA14" s="100">
        <v>5593</v>
      </c>
      <c r="AB14" s="1">
        <v>9</v>
      </c>
      <c r="AC14" s="111">
        <v>2</v>
      </c>
      <c r="AD14" s="112">
        <v>52487</v>
      </c>
      <c r="AE14" s="113">
        <v>5832</v>
      </c>
    </row>
    <row r="15" spans="1:31" x14ac:dyDescent="0.2">
      <c r="A15">
        <v>173744</v>
      </c>
      <c r="B15" s="18" t="s">
        <v>33</v>
      </c>
      <c r="C15" t="s">
        <v>25</v>
      </c>
      <c r="D15" s="26">
        <v>307</v>
      </c>
      <c r="E15" s="33">
        <v>259</v>
      </c>
      <c r="F15" s="34">
        <v>84</v>
      </c>
      <c r="G15" s="1">
        <v>203</v>
      </c>
      <c r="H15" s="45">
        <v>66</v>
      </c>
      <c r="I15" s="46">
        <v>958416</v>
      </c>
      <c r="J15" s="47">
        <v>4721</v>
      </c>
      <c r="K15">
        <v>154</v>
      </c>
      <c r="L15" s="60">
        <v>50</v>
      </c>
      <c r="M15" s="61">
        <v>551775</v>
      </c>
      <c r="N15" s="61">
        <v>61</v>
      </c>
      <c r="O15" s="62">
        <v>3583</v>
      </c>
      <c r="P15">
        <v>184</v>
      </c>
      <c r="Q15" s="73">
        <v>60</v>
      </c>
      <c r="R15" s="74">
        <v>278470</v>
      </c>
      <c r="S15" s="75">
        <v>1513</v>
      </c>
      <c r="T15" s="1">
        <v>9</v>
      </c>
      <c r="U15" s="86">
        <v>3</v>
      </c>
      <c r="V15" s="87">
        <v>6250</v>
      </c>
      <c r="W15" s="88">
        <v>694</v>
      </c>
      <c r="X15" s="1">
        <v>179</v>
      </c>
      <c r="Y15" s="98">
        <v>58</v>
      </c>
      <c r="Z15" s="99">
        <v>984312</v>
      </c>
      <c r="AA15" s="100">
        <v>5499</v>
      </c>
      <c r="AB15" s="1">
        <v>14</v>
      </c>
      <c r="AC15" s="111">
        <v>5</v>
      </c>
      <c r="AD15" s="112">
        <v>61698</v>
      </c>
      <c r="AE15" s="113">
        <v>4407</v>
      </c>
    </row>
    <row r="16" spans="1:31" x14ac:dyDescent="0.2">
      <c r="A16">
        <v>173124</v>
      </c>
      <c r="B16" s="18" t="s">
        <v>34</v>
      </c>
      <c r="C16" t="s">
        <v>25</v>
      </c>
      <c r="D16" s="26">
        <v>616</v>
      </c>
      <c r="E16" s="33">
        <v>375</v>
      </c>
      <c r="F16" s="34">
        <v>61</v>
      </c>
      <c r="G16" s="1">
        <v>204</v>
      </c>
      <c r="H16" s="45">
        <v>33</v>
      </c>
      <c r="I16" s="46">
        <v>715266</v>
      </c>
      <c r="J16" s="47">
        <v>3506</v>
      </c>
      <c r="K16">
        <v>150</v>
      </c>
      <c r="L16" s="60">
        <v>24</v>
      </c>
      <c r="M16" s="61">
        <v>491802</v>
      </c>
      <c r="N16" s="61">
        <v>22</v>
      </c>
      <c r="O16" s="62">
        <v>3279</v>
      </c>
      <c r="P16">
        <v>183</v>
      </c>
      <c r="Q16" s="73">
        <v>30</v>
      </c>
      <c r="R16" s="74">
        <v>185835</v>
      </c>
      <c r="S16" s="75">
        <v>1015</v>
      </c>
      <c r="T16" s="1">
        <v>1</v>
      </c>
      <c r="U16" s="86">
        <v>0</v>
      </c>
      <c r="V16" s="87">
        <v>2000</v>
      </c>
      <c r="W16" s="88">
        <v>2000</v>
      </c>
      <c r="X16" s="1">
        <v>229</v>
      </c>
      <c r="Y16" s="98">
        <v>37</v>
      </c>
      <c r="Z16" s="99">
        <v>1132361</v>
      </c>
      <c r="AA16" s="100">
        <v>4945</v>
      </c>
      <c r="AB16" s="1">
        <v>4</v>
      </c>
      <c r="AC16" s="111">
        <v>1</v>
      </c>
      <c r="AD16" s="112">
        <v>18000</v>
      </c>
      <c r="AE16" s="113">
        <v>4500</v>
      </c>
    </row>
    <row r="17" spans="1:31" x14ac:dyDescent="0.2">
      <c r="A17">
        <v>173142</v>
      </c>
      <c r="B17" s="18" t="s">
        <v>35</v>
      </c>
      <c r="C17" t="s">
        <v>25</v>
      </c>
      <c r="D17" s="26">
        <v>272</v>
      </c>
      <c r="E17" s="33">
        <v>236</v>
      </c>
      <c r="F17" s="34">
        <v>87</v>
      </c>
      <c r="G17" s="1">
        <v>196</v>
      </c>
      <c r="H17" s="45">
        <v>72</v>
      </c>
      <c r="I17" s="46">
        <v>818070</v>
      </c>
      <c r="J17" s="47">
        <v>4174</v>
      </c>
      <c r="K17">
        <v>127</v>
      </c>
      <c r="L17" s="60">
        <v>47</v>
      </c>
      <c r="M17" s="61">
        <v>415265</v>
      </c>
      <c r="N17" s="61">
        <v>72</v>
      </c>
      <c r="O17" s="62">
        <v>3270</v>
      </c>
      <c r="P17">
        <v>141</v>
      </c>
      <c r="Q17" s="73">
        <v>52</v>
      </c>
      <c r="R17" s="74">
        <v>170392</v>
      </c>
      <c r="S17" s="75">
        <v>1208</v>
      </c>
      <c r="T17" s="1">
        <v>85</v>
      </c>
      <c r="U17" s="86">
        <v>31</v>
      </c>
      <c r="V17" s="87">
        <v>161518</v>
      </c>
      <c r="W17" s="88">
        <v>1900</v>
      </c>
      <c r="X17" s="1">
        <v>156</v>
      </c>
      <c r="Y17" s="98">
        <v>57</v>
      </c>
      <c r="Z17" s="99">
        <v>777984</v>
      </c>
      <c r="AA17" s="100">
        <v>4987</v>
      </c>
      <c r="AB17" s="1">
        <v>9</v>
      </c>
      <c r="AC17" s="111">
        <v>3</v>
      </c>
      <c r="AD17" s="112">
        <v>57225</v>
      </c>
      <c r="AE17" s="113">
        <v>6358</v>
      </c>
    </row>
    <row r="18" spans="1:31" x14ac:dyDescent="0.2">
      <c r="A18">
        <v>173160</v>
      </c>
      <c r="B18" s="18" t="s">
        <v>36</v>
      </c>
      <c r="C18" t="s">
        <v>25</v>
      </c>
      <c r="D18" s="26">
        <v>556</v>
      </c>
      <c r="E18" s="33">
        <v>437</v>
      </c>
      <c r="F18" s="34">
        <v>79</v>
      </c>
      <c r="G18" s="1">
        <v>265</v>
      </c>
      <c r="H18" s="45">
        <v>48</v>
      </c>
      <c r="I18" s="46">
        <v>891289</v>
      </c>
      <c r="J18" s="47">
        <v>3363</v>
      </c>
      <c r="K18">
        <v>201</v>
      </c>
      <c r="L18" s="60">
        <v>36</v>
      </c>
      <c r="M18" s="61">
        <v>645701</v>
      </c>
      <c r="N18" s="61">
        <v>50</v>
      </c>
      <c r="O18" s="62">
        <v>3212</v>
      </c>
      <c r="P18">
        <v>211</v>
      </c>
      <c r="Q18" s="73">
        <v>38</v>
      </c>
      <c r="R18" s="74">
        <v>210084</v>
      </c>
      <c r="S18" s="75">
        <v>996</v>
      </c>
      <c r="T18" s="1">
        <v>0</v>
      </c>
      <c r="U18" s="86">
        <v>0</v>
      </c>
      <c r="V18" s="87">
        <v>0</v>
      </c>
      <c r="W18" s="88"/>
      <c r="X18" s="1">
        <v>348</v>
      </c>
      <c r="Y18" s="98">
        <v>63</v>
      </c>
      <c r="Z18" s="99">
        <v>2095654</v>
      </c>
      <c r="AA18" s="100">
        <v>6022</v>
      </c>
      <c r="AB18" s="1">
        <v>68</v>
      </c>
      <c r="AC18" s="111">
        <v>12</v>
      </c>
      <c r="AD18" s="112">
        <v>372840</v>
      </c>
      <c r="AE18" s="113">
        <v>5483</v>
      </c>
    </row>
    <row r="19" spans="1:31" x14ac:dyDescent="0.2">
      <c r="A19">
        <v>174394</v>
      </c>
      <c r="B19" s="18" t="s">
        <v>37</v>
      </c>
      <c r="C19" t="s">
        <v>25</v>
      </c>
      <c r="D19" s="26">
        <v>307</v>
      </c>
      <c r="E19" s="33">
        <v>262</v>
      </c>
      <c r="F19" s="34">
        <v>85</v>
      </c>
      <c r="G19" s="1">
        <v>211</v>
      </c>
      <c r="H19" s="45">
        <v>69</v>
      </c>
      <c r="I19" s="46">
        <v>973325</v>
      </c>
      <c r="J19" s="47">
        <v>4613</v>
      </c>
      <c r="K19">
        <v>165</v>
      </c>
      <c r="L19" s="60">
        <v>54</v>
      </c>
      <c r="M19" s="61">
        <v>590879</v>
      </c>
      <c r="N19" s="61">
        <v>69</v>
      </c>
      <c r="O19" s="62">
        <v>3581</v>
      </c>
      <c r="P19">
        <v>165</v>
      </c>
      <c r="Q19" s="73">
        <v>54</v>
      </c>
      <c r="R19" s="74">
        <v>251065</v>
      </c>
      <c r="S19" s="75">
        <v>1522</v>
      </c>
      <c r="T19" s="1">
        <v>19</v>
      </c>
      <c r="U19" s="86">
        <v>6</v>
      </c>
      <c r="V19" s="87">
        <v>33009</v>
      </c>
      <c r="W19" s="88">
        <v>1737</v>
      </c>
      <c r="X19" s="1">
        <v>189</v>
      </c>
      <c r="Y19" s="98">
        <v>62</v>
      </c>
      <c r="Z19" s="99">
        <v>1145895</v>
      </c>
      <c r="AA19" s="100">
        <v>6063</v>
      </c>
      <c r="AB19" s="1">
        <v>13</v>
      </c>
      <c r="AC19" s="111">
        <v>4</v>
      </c>
      <c r="AD19" s="112">
        <v>70096</v>
      </c>
      <c r="AE19" s="113">
        <v>5392</v>
      </c>
    </row>
    <row r="20" spans="1:31" x14ac:dyDescent="0.2">
      <c r="A20">
        <v>413413</v>
      </c>
      <c r="B20" s="18" t="s">
        <v>38</v>
      </c>
      <c r="C20" t="s">
        <v>25</v>
      </c>
      <c r="D20" s="26">
        <v>938</v>
      </c>
      <c r="E20" s="33">
        <v>744</v>
      </c>
      <c r="F20" s="34">
        <v>79</v>
      </c>
      <c r="G20" s="1">
        <v>585</v>
      </c>
      <c r="H20" s="45">
        <v>62</v>
      </c>
      <c r="I20" s="46">
        <v>2252504</v>
      </c>
      <c r="J20" s="47">
        <v>3850</v>
      </c>
      <c r="K20">
        <v>516</v>
      </c>
      <c r="L20" s="60">
        <v>55</v>
      </c>
      <c r="M20" s="61">
        <v>1766407</v>
      </c>
      <c r="N20" s="61">
        <v>105</v>
      </c>
      <c r="O20" s="62">
        <v>3423</v>
      </c>
      <c r="P20">
        <v>432</v>
      </c>
      <c r="Q20" s="73">
        <v>46</v>
      </c>
      <c r="R20" s="74">
        <v>398619</v>
      </c>
      <c r="S20" s="75">
        <v>923</v>
      </c>
      <c r="T20" s="1">
        <v>0</v>
      </c>
      <c r="U20" s="86">
        <v>0</v>
      </c>
      <c r="V20" s="87">
        <v>0</v>
      </c>
      <c r="W20" s="88"/>
      <c r="X20" s="1">
        <v>370</v>
      </c>
      <c r="Y20" s="98">
        <v>39</v>
      </c>
      <c r="Z20" s="99">
        <v>2081588</v>
      </c>
      <c r="AA20" s="100">
        <v>5626</v>
      </c>
      <c r="AB20" s="1">
        <v>12</v>
      </c>
      <c r="AC20" s="111">
        <v>1</v>
      </c>
      <c r="AD20" s="112">
        <v>62750</v>
      </c>
      <c r="AE20" s="113">
        <v>5229</v>
      </c>
    </row>
    <row r="21" spans="1:31" x14ac:dyDescent="0.2">
      <c r="A21">
        <v>173258</v>
      </c>
      <c r="B21" s="18" t="s">
        <v>39</v>
      </c>
      <c r="C21" t="s">
        <v>25</v>
      </c>
      <c r="D21" s="26">
        <v>295</v>
      </c>
      <c r="E21" s="33">
        <v>238</v>
      </c>
      <c r="F21" s="34">
        <v>81</v>
      </c>
      <c r="G21" s="1">
        <v>167</v>
      </c>
      <c r="H21" s="45">
        <v>57</v>
      </c>
      <c r="I21" s="46">
        <v>656850</v>
      </c>
      <c r="J21" s="47">
        <v>3933</v>
      </c>
      <c r="K21">
        <v>116</v>
      </c>
      <c r="L21" s="60">
        <v>39</v>
      </c>
      <c r="M21" s="61">
        <v>357703</v>
      </c>
      <c r="N21" s="61">
        <v>50</v>
      </c>
      <c r="O21" s="62">
        <v>3084</v>
      </c>
      <c r="P21">
        <v>122</v>
      </c>
      <c r="Q21" s="73">
        <v>41</v>
      </c>
      <c r="R21" s="74">
        <v>250988</v>
      </c>
      <c r="S21" s="75">
        <v>2057</v>
      </c>
      <c r="T21" s="1">
        <v>0</v>
      </c>
      <c r="U21" s="86">
        <v>0</v>
      </c>
      <c r="V21" s="87">
        <v>0</v>
      </c>
      <c r="W21" s="88"/>
      <c r="X21" s="1">
        <v>190</v>
      </c>
      <c r="Y21" s="98">
        <v>64</v>
      </c>
      <c r="Z21" s="99">
        <v>858284</v>
      </c>
      <c r="AA21" s="100">
        <v>4517</v>
      </c>
      <c r="AB21" s="1">
        <v>14</v>
      </c>
      <c r="AC21" s="111">
        <v>5</v>
      </c>
      <c r="AD21" s="112">
        <v>67600</v>
      </c>
      <c r="AE21" s="113">
        <v>4829</v>
      </c>
    </row>
    <row r="22" spans="1:31" x14ac:dyDescent="0.2">
      <c r="A22">
        <v>173203</v>
      </c>
      <c r="B22" s="18" t="s">
        <v>40</v>
      </c>
      <c r="C22" t="s">
        <v>25</v>
      </c>
      <c r="D22" s="26">
        <v>943</v>
      </c>
      <c r="E22" s="33">
        <v>818</v>
      </c>
      <c r="F22" s="34">
        <v>87</v>
      </c>
      <c r="G22" s="1">
        <v>530</v>
      </c>
      <c r="H22" s="45">
        <v>56</v>
      </c>
      <c r="I22" s="46">
        <v>2005885</v>
      </c>
      <c r="J22" s="47">
        <v>3785</v>
      </c>
      <c r="K22">
        <v>416</v>
      </c>
      <c r="L22" s="60">
        <v>44</v>
      </c>
      <c r="M22" s="61">
        <v>1446892</v>
      </c>
      <c r="N22" s="61">
        <v>106</v>
      </c>
      <c r="O22" s="62">
        <v>3478</v>
      </c>
      <c r="P22">
        <v>347</v>
      </c>
      <c r="Q22" s="73">
        <v>37</v>
      </c>
      <c r="R22" s="74">
        <v>441360</v>
      </c>
      <c r="S22" s="75">
        <v>1272</v>
      </c>
      <c r="T22" s="1">
        <v>49</v>
      </c>
      <c r="U22" s="86">
        <v>5</v>
      </c>
      <c r="V22" s="87">
        <v>56933</v>
      </c>
      <c r="W22" s="88">
        <v>1162</v>
      </c>
      <c r="X22" s="1">
        <v>653</v>
      </c>
      <c r="Y22" s="98">
        <v>69</v>
      </c>
      <c r="Z22" s="99">
        <v>3763343</v>
      </c>
      <c r="AA22" s="100">
        <v>5763</v>
      </c>
      <c r="AB22" s="1">
        <v>83</v>
      </c>
      <c r="AC22" s="111">
        <v>9</v>
      </c>
      <c r="AD22" s="112">
        <v>377899</v>
      </c>
      <c r="AE22" s="113">
        <v>4553</v>
      </c>
    </row>
    <row r="23" spans="1:31" x14ac:dyDescent="0.2">
      <c r="A23">
        <v>175315</v>
      </c>
      <c r="B23" s="18" t="s">
        <v>41</v>
      </c>
      <c r="C23" t="s">
        <v>25</v>
      </c>
      <c r="D23" s="26">
        <v>448</v>
      </c>
      <c r="E23" s="33">
        <v>404</v>
      </c>
      <c r="F23" s="34">
        <v>90</v>
      </c>
      <c r="G23" s="1">
        <v>282</v>
      </c>
      <c r="H23" s="45">
        <v>63</v>
      </c>
      <c r="I23" s="46">
        <v>1031529</v>
      </c>
      <c r="J23" s="47">
        <v>3658</v>
      </c>
      <c r="K23">
        <v>183</v>
      </c>
      <c r="L23" s="60">
        <v>41</v>
      </c>
      <c r="M23" s="61">
        <v>603426</v>
      </c>
      <c r="N23" s="61">
        <v>65</v>
      </c>
      <c r="O23" s="62">
        <v>3297</v>
      </c>
      <c r="P23">
        <v>210</v>
      </c>
      <c r="Q23" s="73">
        <v>47</v>
      </c>
      <c r="R23" s="74">
        <v>317729</v>
      </c>
      <c r="S23" s="75">
        <v>1513</v>
      </c>
      <c r="T23" s="1">
        <v>52</v>
      </c>
      <c r="U23" s="86">
        <v>12</v>
      </c>
      <c r="V23" s="87">
        <v>80195</v>
      </c>
      <c r="W23" s="88">
        <v>1542</v>
      </c>
      <c r="X23" s="1">
        <v>309</v>
      </c>
      <c r="Y23" s="98">
        <v>69</v>
      </c>
      <c r="Z23" s="99">
        <v>1655974</v>
      </c>
      <c r="AA23" s="100">
        <v>5359</v>
      </c>
      <c r="AB23" s="1">
        <v>20</v>
      </c>
      <c r="AC23" s="111">
        <v>4</v>
      </c>
      <c r="AD23" s="112">
        <v>96712</v>
      </c>
      <c r="AE23" s="113">
        <v>4836</v>
      </c>
    </row>
    <row r="24" spans="1:31" x14ac:dyDescent="0.2">
      <c r="A24">
        <v>174747</v>
      </c>
      <c r="B24" s="18" t="s">
        <v>42</v>
      </c>
      <c r="C24" t="s">
        <v>25</v>
      </c>
      <c r="D24" s="26">
        <v>1241</v>
      </c>
      <c r="E24" s="33">
        <v>706</v>
      </c>
      <c r="F24" s="34">
        <v>57</v>
      </c>
      <c r="G24" s="1">
        <v>439</v>
      </c>
      <c r="H24" s="45">
        <v>35</v>
      </c>
      <c r="I24" s="46">
        <v>1565699</v>
      </c>
      <c r="J24" s="47">
        <v>3567</v>
      </c>
      <c r="K24">
        <v>326</v>
      </c>
      <c r="L24" s="60">
        <v>26</v>
      </c>
      <c r="M24" s="61">
        <v>1084678</v>
      </c>
      <c r="N24" s="61">
        <v>38</v>
      </c>
      <c r="O24" s="62">
        <v>3327</v>
      </c>
      <c r="P24">
        <v>351</v>
      </c>
      <c r="Q24" s="73">
        <v>28</v>
      </c>
      <c r="R24" s="74">
        <v>372503</v>
      </c>
      <c r="S24" s="75">
        <v>1061</v>
      </c>
      <c r="T24" s="1">
        <v>55</v>
      </c>
      <c r="U24" s="86">
        <v>4</v>
      </c>
      <c r="V24" s="87">
        <v>70150</v>
      </c>
      <c r="W24" s="88">
        <v>1275</v>
      </c>
      <c r="X24" s="1">
        <v>431</v>
      </c>
      <c r="Y24" s="98">
        <v>35</v>
      </c>
      <c r="Z24" s="99">
        <v>1971276</v>
      </c>
      <c r="AA24" s="100">
        <v>4574</v>
      </c>
      <c r="AB24" s="1">
        <v>9</v>
      </c>
      <c r="AC24" s="111">
        <v>1</v>
      </c>
      <c r="AD24" s="112">
        <v>38797</v>
      </c>
      <c r="AE24" s="113">
        <v>4311</v>
      </c>
    </row>
    <row r="25" spans="1:31" x14ac:dyDescent="0.2">
      <c r="A25">
        <v>174932</v>
      </c>
      <c r="B25" s="18" t="s">
        <v>43</v>
      </c>
      <c r="C25" t="s">
        <v>25</v>
      </c>
      <c r="D25" s="26">
        <v>689</v>
      </c>
      <c r="E25" s="33">
        <v>473</v>
      </c>
      <c r="F25" s="34">
        <v>69</v>
      </c>
      <c r="G25" s="1">
        <v>331</v>
      </c>
      <c r="H25" s="45">
        <v>48</v>
      </c>
      <c r="I25" s="46">
        <v>1235487</v>
      </c>
      <c r="J25" s="47">
        <v>3733</v>
      </c>
      <c r="K25">
        <v>241</v>
      </c>
      <c r="L25" s="60">
        <v>35</v>
      </c>
      <c r="M25" s="61">
        <v>881683</v>
      </c>
      <c r="N25" s="61">
        <v>61</v>
      </c>
      <c r="O25" s="62">
        <v>3658</v>
      </c>
      <c r="P25">
        <v>244</v>
      </c>
      <c r="Q25" s="73">
        <v>35</v>
      </c>
      <c r="R25" s="74">
        <v>234965</v>
      </c>
      <c r="S25" s="75">
        <v>963</v>
      </c>
      <c r="T25" s="1">
        <v>52</v>
      </c>
      <c r="U25" s="86">
        <v>8</v>
      </c>
      <c r="V25" s="87">
        <v>62766</v>
      </c>
      <c r="W25" s="88">
        <v>1207</v>
      </c>
      <c r="X25" s="1">
        <v>272</v>
      </c>
      <c r="Y25" s="98">
        <v>39</v>
      </c>
      <c r="Z25" s="99">
        <v>1222088</v>
      </c>
      <c r="AA25" s="100">
        <v>4493</v>
      </c>
      <c r="AB25" s="1">
        <v>5</v>
      </c>
      <c r="AC25" s="111">
        <v>1</v>
      </c>
      <c r="AD25" s="112">
        <v>26600</v>
      </c>
      <c r="AE25" s="113">
        <v>5320</v>
      </c>
    </row>
    <row r="26" spans="1:31" x14ac:dyDescent="0.2">
      <c r="A26">
        <v>173300</v>
      </c>
      <c r="B26" s="18" t="s">
        <v>44</v>
      </c>
      <c r="C26" t="s">
        <v>25</v>
      </c>
      <c r="D26" s="26">
        <v>426</v>
      </c>
      <c r="E26" s="33">
        <v>389</v>
      </c>
      <c r="F26" s="34">
        <v>91</v>
      </c>
      <c r="G26" s="1">
        <v>247</v>
      </c>
      <c r="H26" s="45">
        <v>58</v>
      </c>
      <c r="I26" s="46">
        <v>893198</v>
      </c>
      <c r="J26" s="47">
        <v>3616</v>
      </c>
      <c r="K26">
        <v>195</v>
      </c>
      <c r="L26" s="60">
        <v>46</v>
      </c>
      <c r="M26" s="61">
        <v>622293</v>
      </c>
      <c r="N26" s="61">
        <v>22</v>
      </c>
      <c r="O26" s="62">
        <v>3191</v>
      </c>
      <c r="P26">
        <v>140</v>
      </c>
      <c r="Q26" s="73">
        <v>33</v>
      </c>
      <c r="R26" s="74">
        <v>241210</v>
      </c>
      <c r="S26" s="75">
        <v>1723</v>
      </c>
      <c r="T26" s="1">
        <v>0</v>
      </c>
      <c r="U26" s="86">
        <v>0</v>
      </c>
      <c r="V26" s="87">
        <v>0</v>
      </c>
      <c r="W26" s="88"/>
      <c r="X26" s="1">
        <v>313</v>
      </c>
      <c r="Y26" s="98">
        <v>73</v>
      </c>
      <c r="Z26" s="99">
        <v>1723885</v>
      </c>
      <c r="AA26" s="100">
        <v>5508</v>
      </c>
      <c r="AB26" s="1">
        <v>21</v>
      </c>
      <c r="AC26" s="111">
        <v>5</v>
      </c>
      <c r="AD26" s="112">
        <v>99398</v>
      </c>
      <c r="AE26" s="113">
        <v>4733</v>
      </c>
    </row>
    <row r="27" spans="1:31" x14ac:dyDescent="0.2">
      <c r="A27">
        <v>173328</v>
      </c>
      <c r="B27" s="18" t="s">
        <v>45</v>
      </c>
      <c r="C27" t="s">
        <v>25</v>
      </c>
      <c r="D27" s="26">
        <v>114</v>
      </c>
      <c r="E27" s="33">
        <v>102</v>
      </c>
      <c r="F27" s="34">
        <v>89</v>
      </c>
      <c r="G27" s="1">
        <v>90</v>
      </c>
      <c r="H27" s="45">
        <v>79</v>
      </c>
      <c r="I27" s="46">
        <v>427522</v>
      </c>
      <c r="J27" s="47">
        <v>4750</v>
      </c>
      <c r="K27">
        <v>72</v>
      </c>
      <c r="L27" s="60">
        <v>63</v>
      </c>
      <c r="M27" s="61">
        <v>233352</v>
      </c>
      <c r="N27" s="61">
        <v>23</v>
      </c>
      <c r="O27" s="62">
        <v>3241</v>
      </c>
      <c r="P27">
        <v>76</v>
      </c>
      <c r="Q27" s="73">
        <v>67</v>
      </c>
      <c r="R27" s="74">
        <v>132648</v>
      </c>
      <c r="S27" s="75">
        <v>1745</v>
      </c>
      <c r="T27" s="1">
        <v>1</v>
      </c>
      <c r="U27" s="86">
        <v>1</v>
      </c>
      <c r="V27" s="87">
        <v>1200</v>
      </c>
      <c r="W27" s="88">
        <v>1200</v>
      </c>
      <c r="X27" s="1">
        <v>79</v>
      </c>
      <c r="Y27" s="98">
        <v>69</v>
      </c>
      <c r="Z27" s="99">
        <v>475971</v>
      </c>
      <c r="AA27" s="100">
        <v>6025</v>
      </c>
      <c r="AB27" s="1">
        <v>8</v>
      </c>
      <c r="AC27" s="111">
        <v>7</v>
      </c>
      <c r="AD27" s="112">
        <v>36386</v>
      </c>
      <c r="AE27" s="113">
        <v>4548</v>
      </c>
    </row>
    <row r="28" spans="1:31" x14ac:dyDescent="0.2">
      <c r="A28">
        <v>173470</v>
      </c>
      <c r="B28" s="18" t="s">
        <v>46</v>
      </c>
      <c r="C28" t="s">
        <v>25</v>
      </c>
      <c r="D28" s="26">
        <v>62</v>
      </c>
      <c r="E28" s="33">
        <v>52</v>
      </c>
      <c r="F28" s="34">
        <v>84</v>
      </c>
      <c r="G28" s="1">
        <v>41</v>
      </c>
      <c r="H28" s="45">
        <v>66</v>
      </c>
      <c r="I28" s="46">
        <v>180389</v>
      </c>
      <c r="J28" s="47">
        <v>4400</v>
      </c>
      <c r="K28">
        <v>32</v>
      </c>
      <c r="L28" s="60">
        <v>52</v>
      </c>
      <c r="M28" s="61">
        <v>120714</v>
      </c>
      <c r="N28" s="61">
        <v>10</v>
      </c>
      <c r="O28" s="62">
        <v>3772</v>
      </c>
      <c r="P28">
        <v>34</v>
      </c>
      <c r="Q28" s="73">
        <v>55</v>
      </c>
      <c r="R28" s="74">
        <v>33319</v>
      </c>
      <c r="S28" s="75">
        <v>980</v>
      </c>
      <c r="T28" s="1">
        <v>0</v>
      </c>
      <c r="U28" s="86">
        <v>0</v>
      </c>
      <c r="V28" s="87">
        <v>0</v>
      </c>
      <c r="W28" s="88"/>
      <c r="X28" s="1">
        <v>43</v>
      </c>
      <c r="Y28" s="98">
        <v>69</v>
      </c>
      <c r="Z28" s="99">
        <v>216664</v>
      </c>
      <c r="AA28" s="100">
        <v>5039</v>
      </c>
      <c r="AB28" s="1">
        <v>2</v>
      </c>
      <c r="AC28" s="111">
        <v>3</v>
      </c>
      <c r="AD28" s="112">
        <v>6500</v>
      </c>
      <c r="AE28" s="113">
        <v>3250</v>
      </c>
    </row>
    <row r="29" spans="1:31" x14ac:dyDescent="0.2">
      <c r="A29">
        <v>173726</v>
      </c>
      <c r="B29" s="18" t="s">
        <v>47</v>
      </c>
      <c r="C29" t="s">
        <v>25</v>
      </c>
      <c r="D29" s="26">
        <v>64</v>
      </c>
      <c r="E29" s="33">
        <v>53</v>
      </c>
      <c r="F29" s="34">
        <v>83</v>
      </c>
      <c r="G29" s="1">
        <v>30</v>
      </c>
      <c r="H29" s="45">
        <v>47</v>
      </c>
      <c r="I29" s="46">
        <v>123690</v>
      </c>
      <c r="J29" s="47">
        <v>4123</v>
      </c>
      <c r="K29">
        <v>25</v>
      </c>
      <c r="L29" s="60">
        <v>39</v>
      </c>
      <c r="M29" s="61">
        <v>79233</v>
      </c>
      <c r="N29" s="61">
        <v>12</v>
      </c>
      <c r="O29" s="62">
        <v>3169</v>
      </c>
      <c r="P29">
        <v>22</v>
      </c>
      <c r="Q29" s="73">
        <v>34</v>
      </c>
      <c r="R29" s="74">
        <v>25077</v>
      </c>
      <c r="S29" s="75">
        <v>1140</v>
      </c>
      <c r="T29" s="1">
        <v>3</v>
      </c>
      <c r="U29" s="86">
        <v>5</v>
      </c>
      <c r="V29" s="87">
        <v>6500</v>
      </c>
      <c r="W29" s="88">
        <v>2167</v>
      </c>
      <c r="X29" s="1">
        <v>28</v>
      </c>
      <c r="Y29" s="98">
        <v>44</v>
      </c>
      <c r="Z29" s="99">
        <v>123083</v>
      </c>
      <c r="AA29" s="100">
        <v>4396</v>
      </c>
      <c r="AB29" s="1">
        <v>0</v>
      </c>
      <c r="AC29" s="111">
        <v>0</v>
      </c>
      <c r="AD29" s="112">
        <v>0</v>
      </c>
      <c r="AE29" s="113"/>
    </row>
    <row r="30" spans="1:31" x14ac:dyDescent="0.2">
      <c r="A30">
        <v>174206</v>
      </c>
      <c r="B30" s="18" t="s">
        <v>48</v>
      </c>
      <c r="C30" t="s">
        <v>25</v>
      </c>
      <c r="D30" s="26">
        <v>784</v>
      </c>
      <c r="E30" s="33">
        <v>620</v>
      </c>
      <c r="F30" s="34">
        <v>79</v>
      </c>
      <c r="G30" s="1">
        <v>435</v>
      </c>
      <c r="H30" s="45">
        <v>55</v>
      </c>
      <c r="I30" s="46">
        <v>1726017</v>
      </c>
      <c r="J30" s="47">
        <v>3968</v>
      </c>
      <c r="K30">
        <v>303</v>
      </c>
      <c r="L30" s="60">
        <v>39</v>
      </c>
      <c r="M30" s="61">
        <v>1000156</v>
      </c>
      <c r="N30" s="61">
        <v>87</v>
      </c>
      <c r="O30" s="62">
        <v>3301</v>
      </c>
      <c r="P30">
        <v>375</v>
      </c>
      <c r="Q30" s="73">
        <v>48</v>
      </c>
      <c r="R30" s="74">
        <v>549517</v>
      </c>
      <c r="S30" s="75">
        <v>1465</v>
      </c>
      <c r="T30" s="1">
        <v>0</v>
      </c>
      <c r="U30" s="86">
        <v>0</v>
      </c>
      <c r="V30" s="87">
        <v>0</v>
      </c>
      <c r="W30" s="88"/>
      <c r="X30" s="1">
        <v>482</v>
      </c>
      <c r="Y30" s="98">
        <v>61</v>
      </c>
      <c r="Z30" s="99">
        <v>2693681</v>
      </c>
      <c r="AA30" s="100">
        <v>5589</v>
      </c>
      <c r="AB30" s="1">
        <v>87</v>
      </c>
      <c r="AC30" s="111">
        <v>11</v>
      </c>
      <c r="AD30" s="112">
        <v>434665</v>
      </c>
      <c r="AE30" s="113">
        <v>4996</v>
      </c>
    </row>
    <row r="31" spans="1:31" x14ac:dyDescent="0.2">
      <c r="A31">
        <v>174862</v>
      </c>
      <c r="B31" s="18" t="s">
        <v>49</v>
      </c>
      <c r="C31" t="s">
        <v>25</v>
      </c>
      <c r="D31" s="26">
        <v>407</v>
      </c>
      <c r="E31" s="33">
        <v>319</v>
      </c>
      <c r="F31" s="34">
        <v>78</v>
      </c>
      <c r="G31" s="1">
        <v>216</v>
      </c>
      <c r="H31" s="45">
        <v>53</v>
      </c>
      <c r="I31" s="46">
        <v>763915</v>
      </c>
      <c r="J31" s="47">
        <v>3537</v>
      </c>
      <c r="K31">
        <v>147</v>
      </c>
      <c r="L31" s="60">
        <v>36</v>
      </c>
      <c r="M31" s="61">
        <v>467767</v>
      </c>
      <c r="N31" s="61">
        <v>31</v>
      </c>
      <c r="O31" s="62">
        <v>3182</v>
      </c>
      <c r="P31">
        <v>166</v>
      </c>
      <c r="Q31" s="73">
        <v>41</v>
      </c>
      <c r="R31" s="74">
        <v>243169</v>
      </c>
      <c r="S31" s="75">
        <v>1465</v>
      </c>
      <c r="T31" s="1">
        <v>27</v>
      </c>
      <c r="U31" s="86">
        <v>7</v>
      </c>
      <c r="V31" s="87">
        <v>25250</v>
      </c>
      <c r="W31" s="88">
        <v>935</v>
      </c>
      <c r="X31" s="1">
        <v>232</v>
      </c>
      <c r="Y31" s="98">
        <v>57</v>
      </c>
      <c r="Z31" s="99">
        <v>1241950</v>
      </c>
      <c r="AA31" s="100">
        <v>5353</v>
      </c>
      <c r="AB31" s="1">
        <v>15</v>
      </c>
      <c r="AC31" s="111">
        <v>4</v>
      </c>
      <c r="AD31" s="112">
        <v>73000</v>
      </c>
      <c r="AE31" s="113">
        <v>4867</v>
      </c>
    </row>
    <row r="32" spans="1:31" x14ac:dyDescent="0.2">
      <c r="A32">
        <v>173416</v>
      </c>
      <c r="B32" s="18" t="s">
        <v>50</v>
      </c>
      <c r="C32" t="s">
        <v>25</v>
      </c>
      <c r="D32" s="26">
        <v>1061</v>
      </c>
      <c r="E32" s="33">
        <v>793</v>
      </c>
      <c r="F32" s="34">
        <v>75</v>
      </c>
      <c r="G32" s="1">
        <v>474</v>
      </c>
      <c r="H32" s="45">
        <v>45</v>
      </c>
      <c r="I32" s="46">
        <v>1637906</v>
      </c>
      <c r="J32" s="47">
        <v>3455</v>
      </c>
      <c r="K32">
        <v>335</v>
      </c>
      <c r="L32" s="60">
        <v>32</v>
      </c>
      <c r="M32" s="61">
        <v>1016686</v>
      </c>
      <c r="N32" s="61">
        <v>128</v>
      </c>
      <c r="O32" s="62">
        <v>3035</v>
      </c>
      <c r="P32">
        <v>384</v>
      </c>
      <c r="Q32" s="73">
        <v>36</v>
      </c>
      <c r="R32" s="74">
        <v>488369</v>
      </c>
      <c r="S32" s="75">
        <v>1272</v>
      </c>
      <c r="T32" s="1">
        <v>36</v>
      </c>
      <c r="U32" s="86">
        <v>3</v>
      </c>
      <c r="V32" s="87">
        <v>30443</v>
      </c>
      <c r="W32" s="88">
        <v>846</v>
      </c>
      <c r="X32" s="1">
        <v>575</v>
      </c>
      <c r="Y32" s="98">
        <v>54</v>
      </c>
      <c r="Z32" s="99">
        <v>2712338</v>
      </c>
      <c r="AA32" s="100">
        <v>4717</v>
      </c>
      <c r="AB32" s="1">
        <v>18</v>
      </c>
      <c r="AC32" s="111">
        <v>2</v>
      </c>
      <c r="AD32" s="112">
        <v>96950</v>
      </c>
      <c r="AE32" s="113">
        <v>5386</v>
      </c>
    </row>
    <row r="33" spans="1:31" x14ac:dyDescent="0.2">
      <c r="A33">
        <v>445407</v>
      </c>
      <c r="B33" s="18" t="s">
        <v>51</v>
      </c>
      <c r="C33" t="s">
        <v>25</v>
      </c>
      <c r="D33" s="26">
        <v>745</v>
      </c>
      <c r="E33" s="33">
        <v>603</v>
      </c>
      <c r="F33" s="34">
        <v>81</v>
      </c>
      <c r="G33" s="1">
        <v>392</v>
      </c>
      <c r="H33" s="45">
        <v>53</v>
      </c>
      <c r="I33" s="46">
        <v>1453256</v>
      </c>
      <c r="J33" s="47">
        <v>3707</v>
      </c>
      <c r="K33">
        <v>256</v>
      </c>
      <c r="L33" s="60">
        <v>34</v>
      </c>
      <c r="M33" s="61">
        <v>859534</v>
      </c>
      <c r="N33" s="61">
        <v>100</v>
      </c>
      <c r="O33" s="62">
        <v>3358</v>
      </c>
      <c r="P33">
        <v>324</v>
      </c>
      <c r="Q33" s="73">
        <v>43</v>
      </c>
      <c r="R33" s="74">
        <v>422295</v>
      </c>
      <c r="S33" s="75">
        <v>1303</v>
      </c>
      <c r="T33" s="1">
        <v>55</v>
      </c>
      <c r="U33" s="86">
        <v>7</v>
      </c>
      <c r="V33" s="87">
        <v>43330</v>
      </c>
      <c r="W33" s="88">
        <v>788</v>
      </c>
      <c r="X33" s="1">
        <v>446</v>
      </c>
      <c r="Y33" s="98">
        <v>60</v>
      </c>
      <c r="Z33" s="99">
        <v>2397210</v>
      </c>
      <c r="AA33" s="100">
        <v>5375</v>
      </c>
      <c r="AB33" s="1">
        <v>47</v>
      </c>
      <c r="AC33" s="111">
        <v>6</v>
      </c>
      <c r="AD33" s="112">
        <v>247669</v>
      </c>
      <c r="AE33" s="113">
        <v>5270</v>
      </c>
    </row>
    <row r="34" spans="1:31" x14ac:dyDescent="0.2">
      <c r="A34">
        <v>173489</v>
      </c>
      <c r="B34" s="18" t="s">
        <v>52</v>
      </c>
      <c r="C34" t="s">
        <v>25</v>
      </c>
      <c r="D34" s="26">
        <v>569</v>
      </c>
      <c r="E34" s="33">
        <v>477</v>
      </c>
      <c r="F34" s="34">
        <v>84</v>
      </c>
      <c r="G34" s="1">
        <v>414</v>
      </c>
      <c r="H34" s="45">
        <v>73</v>
      </c>
      <c r="I34" s="46">
        <v>1791196</v>
      </c>
      <c r="J34" s="47">
        <v>4327</v>
      </c>
      <c r="K34">
        <v>382</v>
      </c>
      <c r="L34" s="60">
        <v>67</v>
      </c>
      <c r="M34" s="61">
        <v>1432671</v>
      </c>
      <c r="N34" s="61">
        <v>38</v>
      </c>
      <c r="O34" s="62">
        <v>3750</v>
      </c>
      <c r="P34">
        <v>334</v>
      </c>
      <c r="Q34" s="73">
        <v>59</v>
      </c>
      <c r="R34" s="74">
        <v>325227</v>
      </c>
      <c r="S34" s="75">
        <v>974</v>
      </c>
      <c r="T34" s="1">
        <v>3</v>
      </c>
      <c r="U34" s="86">
        <v>1</v>
      </c>
      <c r="V34" s="87">
        <v>648</v>
      </c>
      <c r="W34" s="88">
        <v>216</v>
      </c>
      <c r="X34" s="1">
        <v>243</v>
      </c>
      <c r="Y34" s="98">
        <v>43</v>
      </c>
      <c r="Z34" s="99">
        <v>1425535</v>
      </c>
      <c r="AA34" s="100">
        <v>5866</v>
      </c>
      <c r="AB34" s="1">
        <v>9</v>
      </c>
      <c r="AC34" s="111">
        <v>2</v>
      </c>
      <c r="AD34" s="112">
        <v>66300</v>
      </c>
      <c r="AE34" s="113">
        <v>7367</v>
      </c>
    </row>
    <row r="35" spans="1:31" x14ac:dyDescent="0.2">
      <c r="A35">
        <v>175227</v>
      </c>
      <c r="B35" s="18" t="s">
        <v>53</v>
      </c>
      <c r="C35" t="s">
        <v>25</v>
      </c>
      <c r="D35" s="26">
        <v>543</v>
      </c>
      <c r="E35" s="33">
        <v>453</v>
      </c>
      <c r="F35" s="34">
        <v>83</v>
      </c>
      <c r="G35" s="1">
        <v>336</v>
      </c>
      <c r="H35" s="45">
        <v>62</v>
      </c>
      <c r="I35" s="46">
        <v>1092773</v>
      </c>
      <c r="J35" s="47">
        <v>3252</v>
      </c>
      <c r="K35">
        <v>199</v>
      </c>
      <c r="L35" s="60">
        <v>37</v>
      </c>
      <c r="M35" s="61">
        <v>637058</v>
      </c>
      <c r="N35" s="61">
        <v>54</v>
      </c>
      <c r="O35" s="62">
        <v>3201</v>
      </c>
      <c r="P35">
        <v>251</v>
      </c>
      <c r="Q35" s="73">
        <v>46</v>
      </c>
      <c r="R35" s="74">
        <v>337185</v>
      </c>
      <c r="S35" s="75">
        <v>1343</v>
      </c>
      <c r="T35" s="1">
        <v>91</v>
      </c>
      <c r="U35" s="86">
        <v>17</v>
      </c>
      <c r="V35" s="87">
        <v>65037</v>
      </c>
      <c r="W35" s="88">
        <v>715</v>
      </c>
      <c r="X35" s="1">
        <v>324</v>
      </c>
      <c r="Y35" s="98">
        <v>60</v>
      </c>
      <c r="Z35" s="99">
        <v>1671727</v>
      </c>
      <c r="AA35" s="100">
        <v>5160</v>
      </c>
      <c r="AB35" s="1">
        <v>12</v>
      </c>
      <c r="AC35" s="111">
        <v>2</v>
      </c>
      <c r="AD35" s="112">
        <v>62338</v>
      </c>
      <c r="AE35" s="113">
        <v>5195</v>
      </c>
    </row>
    <row r="36" spans="1:31" x14ac:dyDescent="0.2">
      <c r="A36">
        <v>174978</v>
      </c>
      <c r="B36" s="18" t="s">
        <v>54</v>
      </c>
      <c r="C36" t="s">
        <v>25</v>
      </c>
      <c r="D36" s="26">
        <v>186</v>
      </c>
      <c r="E36" s="33">
        <v>154</v>
      </c>
      <c r="F36" s="34">
        <v>83</v>
      </c>
      <c r="G36" s="1">
        <v>110</v>
      </c>
      <c r="H36" s="45">
        <v>59</v>
      </c>
      <c r="I36" s="46">
        <v>443251</v>
      </c>
      <c r="J36" s="47">
        <v>4030</v>
      </c>
      <c r="K36">
        <v>93</v>
      </c>
      <c r="L36" s="60">
        <v>50</v>
      </c>
      <c r="M36" s="61">
        <v>298576</v>
      </c>
      <c r="N36" s="61">
        <v>60</v>
      </c>
      <c r="O36" s="62">
        <v>3210</v>
      </c>
      <c r="P36">
        <v>60</v>
      </c>
      <c r="Q36" s="73">
        <v>32</v>
      </c>
      <c r="R36" s="74">
        <v>79896</v>
      </c>
      <c r="S36" s="75">
        <v>1332</v>
      </c>
      <c r="T36" s="1">
        <v>1</v>
      </c>
      <c r="U36" s="86">
        <v>1</v>
      </c>
      <c r="V36" s="87">
        <v>2105</v>
      </c>
      <c r="W36" s="88">
        <v>2105</v>
      </c>
      <c r="X36" s="1">
        <v>137</v>
      </c>
      <c r="Y36" s="98">
        <v>74</v>
      </c>
      <c r="Z36" s="99">
        <v>840970</v>
      </c>
      <c r="AA36" s="100">
        <v>6138</v>
      </c>
      <c r="AB36" s="1">
        <v>27</v>
      </c>
      <c r="AC36" s="111">
        <v>15</v>
      </c>
      <c r="AD36" s="112">
        <v>150859</v>
      </c>
      <c r="AE36" s="113">
        <v>5587</v>
      </c>
    </row>
    <row r="37" spans="1:31" s="136" customFormat="1" x14ac:dyDescent="0.2">
      <c r="B37" s="126" t="s">
        <v>55</v>
      </c>
      <c r="C37" s="126"/>
      <c r="D37" s="139">
        <f>SUM(D7:D36)</f>
        <v>16591</v>
      </c>
      <c r="E37" s="127">
        <f>SUM(E7:E36)</f>
        <v>12686</v>
      </c>
      <c r="F37" s="181">
        <f>E37/D37</f>
        <v>0.76463142667711415</v>
      </c>
      <c r="G37" s="127">
        <f>SUM(G7:G36)</f>
        <v>8656</v>
      </c>
      <c r="H37" s="180">
        <f>G37/$D37</f>
        <v>0.52172864806220243</v>
      </c>
      <c r="I37" s="128"/>
      <c r="J37" s="128">
        <f>(SUMPRODUCT(G7:G36,J7:J36)/G37)</f>
        <v>3746.257393715342</v>
      </c>
      <c r="K37" s="127">
        <f>SUM(K7:K36)</f>
        <v>6375</v>
      </c>
      <c r="L37" s="180">
        <f>K37/$D37</f>
        <v>0.38424446989331568</v>
      </c>
      <c r="M37" s="129"/>
      <c r="N37" s="129"/>
      <c r="O37" s="140">
        <f>(SUMPRODUCT(K7:K36,O7:O36)/K37)</f>
        <v>3341.0200784313724</v>
      </c>
      <c r="P37" s="127">
        <f>SUM(P7:P36)</f>
        <v>6664</v>
      </c>
      <c r="Q37" s="180">
        <f>P37/$D37</f>
        <v>0.4016635525284793</v>
      </c>
      <c r="R37" s="130"/>
      <c r="S37" s="141">
        <f>(SUMPRODUCT(P7:P36,S7:S36)/P37)</f>
        <v>1247.9495798319329</v>
      </c>
      <c r="T37" s="127">
        <f>SUM(T7:T36)</f>
        <v>941</v>
      </c>
      <c r="U37" s="180">
        <f>T37/$D37</f>
        <v>5.67174974383702E-2</v>
      </c>
      <c r="V37" s="131"/>
      <c r="W37" s="142">
        <f>(SUMPRODUCT(T7:T36,W7:W36)/T37)</f>
        <v>1108.9787460148777</v>
      </c>
      <c r="X37" s="127">
        <f>SUM(X7:X36)</f>
        <v>8653</v>
      </c>
      <c r="Y37" s="180">
        <f>X37/$D37</f>
        <v>0.52154782713519376</v>
      </c>
      <c r="Z37" s="132"/>
      <c r="AA37" s="143">
        <f>(SUMPRODUCT(X7:X36,AA7:AA36)/X37)</f>
        <v>5286.0357101583268</v>
      </c>
      <c r="AB37" s="127">
        <f>SUM(AB7:AB36)</f>
        <v>649</v>
      </c>
      <c r="AC37" s="180">
        <f>AB37/$D37</f>
        <v>3.911759387619794E-2</v>
      </c>
      <c r="AD37" s="133"/>
      <c r="AE37" s="159">
        <f>(SUMPRODUCT(AB7:AB36,AE7:AE36)/AB37)</f>
        <v>5152.0493066255776</v>
      </c>
    </row>
    <row r="38" spans="1:31" x14ac:dyDescent="0.2">
      <c r="B38" s="18"/>
      <c r="D38" s="26"/>
      <c r="E38" s="33"/>
      <c r="F38" s="34"/>
      <c r="H38" s="45"/>
      <c r="I38" s="46"/>
      <c r="J38" s="47"/>
      <c r="L38" s="60"/>
      <c r="M38" s="61"/>
      <c r="N38" s="61"/>
      <c r="O38" s="62"/>
      <c r="Q38" s="73"/>
      <c r="R38" s="74"/>
      <c r="S38" s="75"/>
      <c r="U38" s="86"/>
      <c r="V38" s="87"/>
      <c r="W38" s="88"/>
      <c r="Y38" s="98"/>
      <c r="Z38" s="99"/>
      <c r="AA38" s="100"/>
      <c r="AC38" s="111"/>
      <c r="AD38" s="112"/>
      <c r="AE38" s="113"/>
    </row>
    <row r="39" spans="1:31" x14ac:dyDescent="0.2">
      <c r="B39" s="20" t="s">
        <v>56</v>
      </c>
      <c r="D39" s="26"/>
      <c r="E39" s="33"/>
      <c r="F39" s="34"/>
      <c r="H39" s="45"/>
      <c r="I39" s="46"/>
      <c r="J39" s="47"/>
      <c r="L39" s="60"/>
      <c r="M39" s="61"/>
      <c r="N39" s="61"/>
      <c r="O39" s="62"/>
      <c r="Q39" s="73"/>
      <c r="R39" s="74"/>
      <c r="S39" s="75"/>
      <c r="U39" s="86"/>
      <c r="V39" s="87"/>
      <c r="W39" s="88"/>
      <c r="Y39" s="98"/>
      <c r="Z39" s="99"/>
      <c r="AA39" s="100"/>
      <c r="AC39" s="111"/>
      <c r="AD39" s="112"/>
      <c r="AE39" s="113"/>
    </row>
    <row r="40" spans="1:31" x14ac:dyDescent="0.2">
      <c r="A40">
        <v>453570</v>
      </c>
      <c r="B40" s="18" t="s">
        <v>57</v>
      </c>
      <c r="C40" t="s">
        <v>58</v>
      </c>
      <c r="D40" s="26">
        <v>15</v>
      </c>
      <c r="E40" s="33">
        <v>15</v>
      </c>
      <c r="F40" s="34">
        <v>100</v>
      </c>
      <c r="G40" s="1">
        <v>15</v>
      </c>
      <c r="H40" s="45">
        <v>100</v>
      </c>
      <c r="I40" s="46">
        <v>44470</v>
      </c>
      <c r="J40" s="47">
        <v>2965</v>
      </c>
      <c r="K40">
        <v>12</v>
      </c>
      <c r="L40" s="60">
        <v>80</v>
      </c>
      <c r="M40" s="61">
        <v>23725</v>
      </c>
      <c r="N40" s="61">
        <v>11</v>
      </c>
      <c r="O40" s="62">
        <v>1977</v>
      </c>
      <c r="P40">
        <v>9</v>
      </c>
      <c r="Q40" s="73">
        <v>60</v>
      </c>
      <c r="R40" s="74">
        <v>16884</v>
      </c>
      <c r="S40" s="75">
        <v>1876</v>
      </c>
      <c r="T40" s="1">
        <v>1</v>
      </c>
      <c r="U40" s="86">
        <v>7</v>
      </c>
      <c r="V40" s="87">
        <v>1000</v>
      </c>
      <c r="W40" s="88">
        <v>1000</v>
      </c>
      <c r="X40" s="1">
        <v>15</v>
      </c>
      <c r="Y40" s="98">
        <v>100</v>
      </c>
      <c r="Z40" s="99">
        <v>84957</v>
      </c>
      <c r="AA40" s="100">
        <v>5664</v>
      </c>
      <c r="AB40" s="1">
        <v>1</v>
      </c>
      <c r="AC40" s="111">
        <v>7</v>
      </c>
      <c r="AD40" s="112">
        <v>2790</v>
      </c>
      <c r="AE40" s="113">
        <v>2790</v>
      </c>
    </row>
    <row r="41" spans="1:31" x14ac:dyDescent="0.2">
      <c r="A41">
        <v>456135</v>
      </c>
      <c r="B41" s="18" t="s">
        <v>59</v>
      </c>
      <c r="C41" t="s">
        <v>58</v>
      </c>
      <c r="D41" s="26">
        <v>85</v>
      </c>
      <c r="E41" s="33">
        <v>68</v>
      </c>
      <c r="F41" s="34">
        <v>80</v>
      </c>
      <c r="G41" s="1">
        <v>41</v>
      </c>
      <c r="H41" s="45">
        <v>48</v>
      </c>
      <c r="I41" s="46">
        <v>154095</v>
      </c>
      <c r="J41" s="47">
        <v>3758</v>
      </c>
      <c r="K41">
        <v>31</v>
      </c>
      <c r="L41" s="60">
        <v>36</v>
      </c>
      <c r="M41" s="61">
        <v>98577</v>
      </c>
      <c r="N41" s="61">
        <v>7</v>
      </c>
      <c r="O41" s="62">
        <v>3180</v>
      </c>
      <c r="P41">
        <v>32</v>
      </c>
      <c r="Q41" s="73">
        <v>38</v>
      </c>
      <c r="R41" s="74">
        <v>33477</v>
      </c>
      <c r="S41" s="75">
        <v>1046</v>
      </c>
      <c r="T41" s="1">
        <v>4</v>
      </c>
      <c r="U41" s="86">
        <v>5</v>
      </c>
      <c r="V41" s="87">
        <v>18613</v>
      </c>
      <c r="W41" s="88">
        <v>4653</v>
      </c>
      <c r="X41" s="1">
        <v>65</v>
      </c>
      <c r="Y41" s="98">
        <v>76</v>
      </c>
      <c r="Z41" s="99">
        <v>630646</v>
      </c>
      <c r="AA41" s="100">
        <v>9702</v>
      </c>
      <c r="AB41" s="1">
        <v>19</v>
      </c>
      <c r="AC41" s="111">
        <v>22</v>
      </c>
      <c r="AD41" s="112">
        <v>166816</v>
      </c>
      <c r="AE41" s="113">
        <v>8780</v>
      </c>
    </row>
    <row r="42" spans="1:31" x14ac:dyDescent="0.2">
      <c r="A42">
        <v>445504</v>
      </c>
      <c r="B42" s="18" t="s">
        <v>60</v>
      </c>
      <c r="C42" t="s">
        <v>58</v>
      </c>
      <c r="D42" s="26">
        <v>302</v>
      </c>
      <c r="E42" s="33">
        <v>290</v>
      </c>
      <c r="F42" s="34">
        <v>96</v>
      </c>
      <c r="G42" s="1">
        <v>257</v>
      </c>
      <c r="H42" s="45">
        <v>85</v>
      </c>
      <c r="I42" s="46">
        <v>1118384</v>
      </c>
      <c r="J42" s="47">
        <v>4352</v>
      </c>
      <c r="K42">
        <v>126</v>
      </c>
      <c r="L42" s="60">
        <v>42</v>
      </c>
      <c r="M42" s="61">
        <v>427797</v>
      </c>
      <c r="N42" s="61">
        <v>122</v>
      </c>
      <c r="O42" s="62">
        <v>3395</v>
      </c>
      <c r="P42">
        <v>133</v>
      </c>
      <c r="Q42" s="73">
        <v>44</v>
      </c>
      <c r="R42" s="74">
        <v>370237</v>
      </c>
      <c r="S42" s="75">
        <v>2784</v>
      </c>
      <c r="T42" s="1">
        <v>218</v>
      </c>
      <c r="U42" s="86">
        <v>72</v>
      </c>
      <c r="V42" s="87">
        <v>255169</v>
      </c>
      <c r="W42" s="88">
        <v>1171</v>
      </c>
      <c r="X42" s="1">
        <v>270</v>
      </c>
      <c r="Y42" s="98">
        <v>89</v>
      </c>
      <c r="Z42" s="99">
        <v>3371380</v>
      </c>
      <c r="AA42" s="100">
        <v>12487</v>
      </c>
      <c r="AB42" s="1">
        <v>118</v>
      </c>
      <c r="AC42" s="111">
        <v>39</v>
      </c>
      <c r="AD42" s="112">
        <v>1550057</v>
      </c>
      <c r="AE42" s="113">
        <v>13136</v>
      </c>
    </row>
    <row r="43" spans="1:31" x14ac:dyDescent="0.2">
      <c r="A43">
        <v>445382</v>
      </c>
      <c r="B43" s="18" t="s">
        <v>61</v>
      </c>
      <c r="C43" t="s">
        <v>58</v>
      </c>
      <c r="D43" s="26">
        <v>157</v>
      </c>
      <c r="E43" s="33">
        <v>136</v>
      </c>
      <c r="F43" s="34">
        <v>87</v>
      </c>
      <c r="G43" s="1">
        <v>70</v>
      </c>
      <c r="H43" s="45">
        <v>45</v>
      </c>
      <c r="I43" s="46">
        <v>344197</v>
      </c>
      <c r="J43" s="47">
        <v>4917</v>
      </c>
      <c r="K43">
        <v>51</v>
      </c>
      <c r="L43" s="60">
        <v>32</v>
      </c>
      <c r="M43" s="61">
        <v>191054</v>
      </c>
      <c r="N43" s="61">
        <v>25</v>
      </c>
      <c r="O43" s="62">
        <v>3746</v>
      </c>
      <c r="P43">
        <v>50</v>
      </c>
      <c r="Q43" s="73">
        <v>32</v>
      </c>
      <c r="R43" s="74">
        <v>83043</v>
      </c>
      <c r="S43" s="75">
        <v>1661</v>
      </c>
      <c r="T43" s="1">
        <v>27</v>
      </c>
      <c r="U43" s="86">
        <v>17</v>
      </c>
      <c r="V43" s="87">
        <v>50100</v>
      </c>
      <c r="W43" s="88">
        <v>1856</v>
      </c>
      <c r="X43" s="1">
        <v>116</v>
      </c>
      <c r="Y43" s="98">
        <v>74</v>
      </c>
      <c r="Z43" s="99">
        <v>1167218</v>
      </c>
      <c r="AA43" s="100">
        <v>10062</v>
      </c>
      <c r="AB43" s="1">
        <v>52</v>
      </c>
      <c r="AC43" s="111">
        <v>33</v>
      </c>
      <c r="AD43" s="112">
        <v>346224</v>
      </c>
      <c r="AE43" s="113">
        <v>6658</v>
      </c>
    </row>
    <row r="44" spans="1:31" x14ac:dyDescent="0.2">
      <c r="A44">
        <v>380368</v>
      </c>
      <c r="B44" s="18" t="s">
        <v>62</v>
      </c>
      <c r="C44" t="s">
        <v>58</v>
      </c>
      <c r="D44" s="26">
        <v>211</v>
      </c>
      <c r="E44" s="33">
        <v>120</v>
      </c>
      <c r="F44" s="34">
        <v>57</v>
      </c>
      <c r="G44" s="1">
        <v>95</v>
      </c>
      <c r="H44" s="45">
        <v>45</v>
      </c>
      <c r="I44" s="46">
        <v>523637</v>
      </c>
      <c r="J44" s="47">
        <v>5512</v>
      </c>
      <c r="K44">
        <v>65</v>
      </c>
      <c r="L44" s="60">
        <v>31</v>
      </c>
      <c r="M44" s="61">
        <v>176237</v>
      </c>
      <c r="N44" s="61">
        <v>52</v>
      </c>
      <c r="O44" s="62">
        <v>2711</v>
      </c>
      <c r="P44">
        <v>87</v>
      </c>
      <c r="Q44" s="73">
        <v>41</v>
      </c>
      <c r="R44" s="74">
        <v>293950</v>
      </c>
      <c r="S44" s="75">
        <v>3379</v>
      </c>
      <c r="T44" s="1">
        <v>10</v>
      </c>
      <c r="U44" s="86">
        <v>5</v>
      </c>
      <c r="V44" s="87">
        <v>35250</v>
      </c>
      <c r="W44" s="88">
        <v>3525</v>
      </c>
      <c r="X44" s="1">
        <v>118</v>
      </c>
      <c r="Y44" s="98">
        <v>56</v>
      </c>
      <c r="Z44" s="99">
        <v>1240827</v>
      </c>
      <c r="AA44" s="100">
        <v>10515</v>
      </c>
      <c r="AB44" s="1">
        <v>118</v>
      </c>
      <c r="AC44" s="111">
        <v>56</v>
      </c>
      <c r="AD44" s="112">
        <v>394119</v>
      </c>
      <c r="AE44" s="113">
        <v>3340</v>
      </c>
    </row>
    <row r="45" spans="1:31" x14ac:dyDescent="0.2">
      <c r="A45">
        <v>173629</v>
      </c>
      <c r="B45" s="18" t="s">
        <v>63</v>
      </c>
      <c r="C45" t="s">
        <v>58</v>
      </c>
      <c r="D45" s="26">
        <v>5</v>
      </c>
      <c r="E45" s="33">
        <v>4</v>
      </c>
      <c r="F45" s="34">
        <v>80</v>
      </c>
      <c r="G45" s="1">
        <v>1</v>
      </c>
      <c r="H45" s="45">
        <v>20</v>
      </c>
      <c r="I45" s="46">
        <v>2135</v>
      </c>
      <c r="J45" s="47">
        <v>2135</v>
      </c>
      <c r="K45">
        <v>1</v>
      </c>
      <c r="L45" s="60">
        <v>20</v>
      </c>
      <c r="M45" s="61">
        <v>1577</v>
      </c>
      <c r="N45" s="61">
        <v>0</v>
      </c>
      <c r="O45" s="62">
        <v>1577</v>
      </c>
      <c r="P45">
        <v>0</v>
      </c>
      <c r="Q45" s="73">
        <v>0</v>
      </c>
      <c r="R45" s="74">
        <v>0</v>
      </c>
      <c r="S45" s="75"/>
      <c r="T45" s="1">
        <v>1</v>
      </c>
      <c r="U45" s="86">
        <v>20</v>
      </c>
      <c r="V45" s="87">
        <v>558</v>
      </c>
      <c r="W45" s="88">
        <v>558</v>
      </c>
      <c r="X45" s="1">
        <v>4</v>
      </c>
      <c r="Y45" s="98">
        <v>80</v>
      </c>
      <c r="Z45" s="99">
        <v>20305</v>
      </c>
      <c r="AA45" s="100">
        <v>5076</v>
      </c>
      <c r="AB45" s="1">
        <v>0</v>
      </c>
      <c r="AC45" s="111">
        <v>0</v>
      </c>
      <c r="AD45" s="112">
        <v>0</v>
      </c>
      <c r="AE45" s="113"/>
    </row>
    <row r="46" spans="1:31" x14ac:dyDescent="0.2">
      <c r="A46">
        <v>456834</v>
      </c>
      <c r="B46" s="18" t="s">
        <v>64</v>
      </c>
      <c r="C46" t="s">
        <v>58</v>
      </c>
      <c r="D46" s="26">
        <v>43</v>
      </c>
      <c r="E46" s="33">
        <v>39</v>
      </c>
      <c r="F46" s="34">
        <v>91</v>
      </c>
      <c r="G46" s="1">
        <v>34</v>
      </c>
      <c r="H46" s="45">
        <v>79</v>
      </c>
      <c r="I46" s="46">
        <v>137823</v>
      </c>
      <c r="J46" s="47">
        <v>4054</v>
      </c>
      <c r="K46">
        <v>30</v>
      </c>
      <c r="L46" s="60">
        <v>70</v>
      </c>
      <c r="M46" s="61">
        <v>102340</v>
      </c>
      <c r="N46" s="61">
        <v>0</v>
      </c>
      <c r="O46" s="62">
        <v>3411</v>
      </c>
      <c r="P46">
        <v>26</v>
      </c>
      <c r="Q46" s="73">
        <v>60</v>
      </c>
      <c r="R46" s="74">
        <v>35483</v>
      </c>
      <c r="S46" s="75">
        <v>1365</v>
      </c>
      <c r="T46" s="1">
        <v>0</v>
      </c>
      <c r="U46" s="86">
        <v>0</v>
      </c>
      <c r="V46" s="87">
        <v>0</v>
      </c>
      <c r="W46" s="88"/>
      <c r="X46" s="1">
        <v>36</v>
      </c>
      <c r="Y46" s="98">
        <v>84</v>
      </c>
      <c r="Z46" s="99">
        <v>223554</v>
      </c>
      <c r="AA46" s="100">
        <v>6210</v>
      </c>
      <c r="AB46" s="1">
        <v>0</v>
      </c>
      <c r="AC46" s="111">
        <v>0</v>
      </c>
      <c r="AD46" s="112">
        <v>0</v>
      </c>
      <c r="AE46" s="113"/>
    </row>
    <row r="47" spans="1:31" x14ac:dyDescent="0.2">
      <c r="A47">
        <v>173647</v>
      </c>
      <c r="B47" s="18" t="s">
        <v>65</v>
      </c>
      <c r="C47" t="s">
        <v>58</v>
      </c>
      <c r="D47" s="26">
        <v>21</v>
      </c>
      <c r="E47" s="33">
        <v>18</v>
      </c>
      <c r="F47" s="34">
        <v>86</v>
      </c>
      <c r="G47" s="1">
        <v>14</v>
      </c>
      <c r="H47" s="45">
        <v>67</v>
      </c>
      <c r="I47" s="46">
        <v>68370</v>
      </c>
      <c r="J47" s="47">
        <v>4884</v>
      </c>
      <c r="K47">
        <v>14</v>
      </c>
      <c r="L47" s="60">
        <v>67</v>
      </c>
      <c r="M47" s="61">
        <v>58492</v>
      </c>
      <c r="N47" s="61">
        <v>0</v>
      </c>
      <c r="O47" s="62">
        <v>4178</v>
      </c>
      <c r="P47">
        <v>7</v>
      </c>
      <c r="Q47" s="73">
        <v>33</v>
      </c>
      <c r="R47" s="74">
        <v>9878</v>
      </c>
      <c r="S47" s="75">
        <v>1411</v>
      </c>
      <c r="T47" s="1">
        <v>0</v>
      </c>
      <c r="U47" s="86">
        <v>0</v>
      </c>
      <c r="V47" s="87">
        <v>0</v>
      </c>
      <c r="W47" s="88"/>
      <c r="X47" s="1">
        <v>18</v>
      </c>
      <c r="Y47" s="98">
        <v>86</v>
      </c>
      <c r="Z47" s="99">
        <v>92911</v>
      </c>
      <c r="AA47" s="100">
        <v>5162</v>
      </c>
      <c r="AB47" s="1">
        <v>0</v>
      </c>
      <c r="AC47" s="111">
        <v>0</v>
      </c>
      <c r="AD47" s="112">
        <v>0</v>
      </c>
      <c r="AE47" s="113"/>
    </row>
    <row r="48" spans="1:31" x14ac:dyDescent="0.2">
      <c r="A48">
        <v>173665</v>
      </c>
      <c r="B48" s="18" t="s">
        <v>66</v>
      </c>
      <c r="C48" t="s">
        <v>58</v>
      </c>
      <c r="D48" s="26">
        <v>19</v>
      </c>
      <c r="E48" s="33">
        <v>17</v>
      </c>
      <c r="F48" s="34">
        <v>89</v>
      </c>
      <c r="G48" s="1">
        <v>12</v>
      </c>
      <c r="H48" s="45">
        <v>63</v>
      </c>
      <c r="I48" s="46">
        <v>41919</v>
      </c>
      <c r="J48" s="47">
        <v>3493</v>
      </c>
      <c r="K48">
        <v>12</v>
      </c>
      <c r="L48" s="60">
        <v>63</v>
      </c>
      <c r="M48" s="61">
        <v>34040</v>
      </c>
      <c r="N48" s="61">
        <v>4</v>
      </c>
      <c r="O48" s="62">
        <v>2837</v>
      </c>
      <c r="P48">
        <v>2</v>
      </c>
      <c r="Q48" s="73">
        <v>11</v>
      </c>
      <c r="R48" s="74">
        <v>3692</v>
      </c>
      <c r="S48" s="75">
        <v>1846</v>
      </c>
      <c r="T48" s="1">
        <v>0</v>
      </c>
      <c r="U48" s="86">
        <v>0</v>
      </c>
      <c r="V48" s="87">
        <v>0</v>
      </c>
      <c r="W48" s="88"/>
      <c r="X48" s="1">
        <v>17</v>
      </c>
      <c r="Y48" s="98">
        <v>89</v>
      </c>
      <c r="Z48" s="99">
        <v>129482</v>
      </c>
      <c r="AA48" s="100">
        <v>7617</v>
      </c>
      <c r="AB48" s="1">
        <v>2</v>
      </c>
      <c r="AC48" s="111">
        <v>11</v>
      </c>
      <c r="AD48" s="112">
        <v>12950</v>
      </c>
      <c r="AE48" s="113">
        <v>6475</v>
      </c>
    </row>
    <row r="49" spans="1:31" x14ac:dyDescent="0.2">
      <c r="A49">
        <v>173708</v>
      </c>
      <c r="B49" s="18" t="s">
        <v>67</v>
      </c>
      <c r="C49" t="s">
        <v>58</v>
      </c>
      <c r="D49" s="26">
        <v>38</v>
      </c>
      <c r="E49" s="33">
        <v>25</v>
      </c>
      <c r="F49" s="34">
        <v>66</v>
      </c>
      <c r="G49" s="1">
        <v>25</v>
      </c>
      <c r="H49" s="45">
        <v>66</v>
      </c>
      <c r="I49" s="46">
        <v>131103</v>
      </c>
      <c r="J49" s="47">
        <v>5244</v>
      </c>
      <c r="K49">
        <v>24</v>
      </c>
      <c r="L49" s="60">
        <v>63</v>
      </c>
      <c r="M49" s="61">
        <v>69114</v>
      </c>
      <c r="N49" s="61">
        <v>24</v>
      </c>
      <c r="O49" s="62">
        <v>2880</v>
      </c>
      <c r="P49">
        <v>24</v>
      </c>
      <c r="Q49" s="73">
        <v>63</v>
      </c>
      <c r="R49" s="74">
        <v>38750</v>
      </c>
      <c r="S49" s="75">
        <v>1615</v>
      </c>
      <c r="T49" s="1">
        <v>0</v>
      </c>
      <c r="U49" s="86">
        <v>0</v>
      </c>
      <c r="V49" s="87">
        <v>0</v>
      </c>
      <c r="W49" s="88"/>
      <c r="X49" s="1">
        <v>24</v>
      </c>
      <c r="Y49" s="98">
        <v>63</v>
      </c>
      <c r="Z49" s="99">
        <v>265626</v>
      </c>
      <c r="AA49" s="100">
        <v>11068</v>
      </c>
      <c r="AB49" s="1">
        <v>24</v>
      </c>
      <c r="AC49" s="111">
        <v>63</v>
      </c>
      <c r="AD49" s="112">
        <v>110975</v>
      </c>
      <c r="AE49" s="113">
        <v>4624</v>
      </c>
    </row>
    <row r="50" spans="1:31" x14ac:dyDescent="0.2">
      <c r="A50">
        <v>174154</v>
      </c>
      <c r="B50" s="18" t="s">
        <v>68</v>
      </c>
      <c r="C50" t="s">
        <v>58</v>
      </c>
      <c r="D50" s="26">
        <v>122</v>
      </c>
      <c r="E50" s="33">
        <v>115</v>
      </c>
      <c r="F50" s="34">
        <v>94</v>
      </c>
      <c r="G50" s="1">
        <v>95</v>
      </c>
      <c r="H50" s="45">
        <v>78</v>
      </c>
      <c r="I50" s="46">
        <v>734405</v>
      </c>
      <c r="J50" s="47">
        <v>7731</v>
      </c>
      <c r="K50">
        <v>90</v>
      </c>
      <c r="L50" s="60">
        <v>74</v>
      </c>
      <c r="M50" s="61">
        <v>539623</v>
      </c>
      <c r="N50" s="61">
        <v>47</v>
      </c>
      <c r="O50" s="62">
        <v>5996</v>
      </c>
      <c r="P50">
        <v>80</v>
      </c>
      <c r="Q50" s="73">
        <v>66</v>
      </c>
      <c r="R50" s="74">
        <v>172747</v>
      </c>
      <c r="S50" s="75">
        <v>2159</v>
      </c>
      <c r="T50" s="1">
        <v>48</v>
      </c>
      <c r="U50" s="86">
        <v>39</v>
      </c>
      <c r="V50" s="87">
        <v>7635</v>
      </c>
      <c r="W50" s="88">
        <v>159</v>
      </c>
      <c r="X50" s="1">
        <v>94</v>
      </c>
      <c r="Y50" s="98">
        <v>77</v>
      </c>
      <c r="Z50" s="99">
        <v>1144223</v>
      </c>
      <c r="AA50" s="100">
        <v>12173</v>
      </c>
      <c r="AB50" s="1">
        <v>2</v>
      </c>
      <c r="AC50" s="111">
        <v>2</v>
      </c>
      <c r="AD50" s="112">
        <v>16425</v>
      </c>
      <c r="AE50" s="113">
        <v>8213</v>
      </c>
    </row>
    <row r="51" spans="1:31" x14ac:dyDescent="0.2">
      <c r="A51">
        <v>173735</v>
      </c>
      <c r="B51" s="18" t="s">
        <v>69</v>
      </c>
      <c r="C51" t="s">
        <v>58</v>
      </c>
      <c r="D51" s="26">
        <v>70</v>
      </c>
      <c r="E51" s="33">
        <v>58</v>
      </c>
      <c r="F51" s="34">
        <v>83</v>
      </c>
      <c r="G51" s="1">
        <v>47</v>
      </c>
      <c r="H51" s="45">
        <v>67</v>
      </c>
      <c r="I51" s="46">
        <v>342096</v>
      </c>
      <c r="J51" s="47">
        <v>7279</v>
      </c>
      <c r="K51">
        <v>44</v>
      </c>
      <c r="L51" s="60">
        <v>63</v>
      </c>
      <c r="M51" s="61">
        <v>263796</v>
      </c>
      <c r="N51" s="61">
        <v>11</v>
      </c>
      <c r="O51" s="62">
        <v>5995</v>
      </c>
      <c r="P51">
        <v>37</v>
      </c>
      <c r="Q51" s="73">
        <v>53</v>
      </c>
      <c r="R51" s="74">
        <v>73767</v>
      </c>
      <c r="S51" s="75">
        <v>1994</v>
      </c>
      <c r="T51" s="1">
        <v>10</v>
      </c>
      <c r="U51" s="86">
        <v>14</v>
      </c>
      <c r="V51" s="87">
        <v>1058</v>
      </c>
      <c r="W51" s="88">
        <v>106</v>
      </c>
      <c r="X51" s="1">
        <v>46</v>
      </c>
      <c r="Y51" s="98">
        <v>66</v>
      </c>
      <c r="Z51" s="99">
        <v>510011</v>
      </c>
      <c r="AA51" s="100">
        <v>11087</v>
      </c>
      <c r="AB51" s="1">
        <v>1</v>
      </c>
      <c r="AC51" s="111">
        <v>1</v>
      </c>
      <c r="AD51" s="112">
        <v>7500</v>
      </c>
      <c r="AE51" s="113">
        <v>7500</v>
      </c>
    </row>
    <row r="52" spans="1:31" x14ac:dyDescent="0.2">
      <c r="A52">
        <v>430050</v>
      </c>
      <c r="B52" s="18" t="s">
        <v>70</v>
      </c>
      <c r="C52" t="s">
        <v>58</v>
      </c>
      <c r="D52" s="26">
        <v>97</v>
      </c>
      <c r="E52" s="33">
        <v>92</v>
      </c>
      <c r="F52" s="34">
        <v>95</v>
      </c>
      <c r="G52" s="1">
        <v>76</v>
      </c>
      <c r="H52" s="45">
        <v>78</v>
      </c>
      <c r="I52" s="46">
        <v>550027</v>
      </c>
      <c r="J52" s="47">
        <v>7237</v>
      </c>
      <c r="K52">
        <v>75</v>
      </c>
      <c r="L52" s="60">
        <v>77</v>
      </c>
      <c r="M52" s="61">
        <v>449243</v>
      </c>
      <c r="N52" s="61">
        <v>25</v>
      </c>
      <c r="O52" s="62">
        <v>5990</v>
      </c>
      <c r="P52">
        <v>67</v>
      </c>
      <c r="Q52" s="73">
        <v>69</v>
      </c>
      <c r="R52" s="74">
        <v>92234</v>
      </c>
      <c r="S52" s="75">
        <v>1377</v>
      </c>
      <c r="T52" s="1">
        <v>25</v>
      </c>
      <c r="U52" s="86">
        <v>26</v>
      </c>
      <c r="V52" s="87">
        <v>2550</v>
      </c>
      <c r="W52" s="88">
        <v>102</v>
      </c>
      <c r="X52" s="1">
        <v>75</v>
      </c>
      <c r="Y52" s="98">
        <v>77</v>
      </c>
      <c r="Z52" s="99">
        <v>899900</v>
      </c>
      <c r="AA52" s="100">
        <v>11999</v>
      </c>
      <c r="AB52" s="1">
        <v>0</v>
      </c>
      <c r="AC52" s="111">
        <v>0</v>
      </c>
      <c r="AD52" s="112">
        <v>0</v>
      </c>
      <c r="AE52" s="113"/>
    </row>
    <row r="53" spans="1:31" x14ac:dyDescent="0.2">
      <c r="A53">
        <v>174686</v>
      </c>
      <c r="B53" s="18" t="s">
        <v>71</v>
      </c>
      <c r="C53" t="s">
        <v>58</v>
      </c>
      <c r="D53" s="26">
        <v>141</v>
      </c>
      <c r="E53" s="33">
        <v>135</v>
      </c>
      <c r="F53" s="34">
        <v>96</v>
      </c>
      <c r="G53" s="1">
        <v>117</v>
      </c>
      <c r="H53" s="45">
        <v>83</v>
      </c>
      <c r="I53" s="46">
        <v>842790</v>
      </c>
      <c r="J53" s="47">
        <v>7203</v>
      </c>
      <c r="K53">
        <v>112</v>
      </c>
      <c r="L53" s="60">
        <v>79</v>
      </c>
      <c r="M53" s="61">
        <v>671040</v>
      </c>
      <c r="N53" s="61">
        <v>61</v>
      </c>
      <c r="O53" s="62">
        <v>5991</v>
      </c>
      <c r="P53">
        <v>90</v>
      </c>
      <c r="Q53" s="73">
        <v>64</v>
      </c>
      <c r="R53" s="74">
        <v>138496</v>
      </c>
      <c r="S53" s="75">
        <v>1539</v>
      </c>
      <c r="T53" s="1">
        <v>60</v>
      </c>
      <c r="U53" s="86">
        <v>43</v>
      </c>
      <c r="V53" s="87">
        <v>8204</v>
      </c>
      <c r="W53" s="88">
        <v>137</v>
      </c>
      <c r="X53" s="1">
        <v>115</v>
      </c>
      <c r="Y53" s="98">
        <v>82</v>
      </c>
      <c r="Z53" s="99">
        <v>1318153</v>
      </c>
      <c r="AA53" s="100">
        <v>11462</v>
      </c>
      <c r="AB53" s="1">
        <v>2</v>
      </c>
      <c r="AC53" s="111">
        <v>1</v>
      </c>
      <c r="AD53" s="112">
        <v>11500</v>
      </c>
      <c r="AE53" s="113">
        <v>5750</v>
      </c>
    </row>
    <row r="54" spans="1:31" x14ac:dyDescent="0.2">
      <c r="A54">
        <v>454616</v>
      </c>
      <c r="B54" s="18" t="s">
        <v>72</v>
      </c>
      <c r="C54" t="s">
        <v>58</v>
      </c>
      <c r="D54" s="26">
        <v>1029</v>
      </c>
      <c r="E54" s="33">
        <v>924</v>
      </c>
      <c r="F54" s="34">
        <v>90</v>
      </c>
      <c r="G54" s="1">
        <v>882</v>
      </c>
      <c r="H54" s="45">
        <v>86</v>
      </c>
      <c r="I54" s="46">
        <v>6204134</v>
      </c>
      <c r="J54" s="47">
        <v>7034</v>
      </c>
      <c r="K54">
        <v>810</v>
      </c>
      <c r="L54" s="60">
        <v>79</v>
      </c>
      <c r="M54" s="61">
        <v>3147950</v>
      </c>
      <c r="N54" s="61">
        <v>837</v>
      </c>
      <c r="O54" s="62">
        <v>3886</v>
      </c>
      <c r="P54">
        <v>567</v>
      </c>
      <c r="Q54" s="73">
        <v>55</v>
      </c>
      <c r="R54" s="74">
        <v>593283</v>
      </c>
      <c r="S54" s="75">
        <v>1046</v>
      </c>
      <c r="T54" s="1">
        <v>0</v>
      </c>
      <c r="U54" s="86">
        <v>0</v>
      </c>
      <c r="V54" s="87">
        <v>0</v>
      </c>
      <c r="W54" s="88"/>
      <c r="X54" s="1">
        <v>766</v>
      </c>
      <c r="Y54" s="98">
        <v>74</v>
      </c>
      <c r="Z54" s="99">
        <v>4928304</v>
      </c>
      <c r="AA54" s="100">
        <v>6434</v>
      </c>
      <c r="AB54" s="1">
        <v>96</v>
      </c>
      <c r="AC54" s="111">
        <v>9</v>
      </c>
      <c r="AD54" s="112">
        <v>289206</v>
      </c>
      <c r="AE54" s="113">
        <v>3013</v>
      </c>
    </row>
    <row r="55" spans="1:31" x14ac:dyDescent="0.2">
      <c r="A55">
        <v>173799</v>
      </c>
      <c r="B55" s="18" t="s">
        <v>73</v>
      </c>
      <c r="C55" t="s">
        <v>58</v>
      </c>
      <c r="D55" s="26">
        <v>43</v>
      </c>
      <c r="E55" s="33">
        <v>40</v>
      </c>
      <c r="F55" s="34">
        <v>93</v>
      </c>
      <c r="G55" s="1">
        <v>28</v>
      </c>
      <c r="H55" s="45">
        <v>65</v>
      </c>
      <c r="I55" s="46">
        <v>111194</v>
      </c>
      <c r="J55" s="47">
        <v>3971</v>
      </c>
      <c r="K55">
        <v>14</v>
      </c>
      <c r="L55" s="60">
        <v>33</v>
      </c>
      <c r="M55" s="61">
        <v>42216</v>
      </c>
      <c r="N55" s="61">
        <v>5</v>
      </c>
      <c r="O55" s="62">
        <v>3015</v>
      </c>
      <c r="P55">
        <v>21</v>
      </c>
      <c r="Q55" s="73">
        <v>49</v>
      </c>
      <c r="R55" s="74">
        <v>48653</v>
      </c>
      <c r="S55" s="75">
        <v>2317</v>
      </c>
      <c r="T55" s="1">
        <v>13</v>
      </c>
      <c r="U55" s="86">
        <v>30</v>
      </c>
      <c r="V55" s="87">
        <v>15125</v>
      </c>
      <c r="W55" s="88">
        <v>1163</v>
      </c>
      <c r="X55" s="1">
        <v>40</v>
      </c>
      <c r="Y55" s="98">
        <v>93</v>
      </c>
      <c r="Z55" s="99">
        <v>499626</v>
      </c>
      <c r="AA55" s="100">
        <v>12491</v>
      </c>
      <c r="AB55" s="1">
        <v>15</v>
      </c>
      <c r="AC55" s="111">
        <v>35</v>
      </c>
      <c r="AD55" s="112">
        <v>76333</v>
      </c>
      <c r="AE55" s="113">
        <v>5089</v>
      </c>
    </row>
    <row r="56" spans="1:31" x14ac:dyDescent="0.2">
      <c r="A56">
        <v>173805</v>
      </c>
      <c r="B56" s="18" t="s">
        <v>74</v>
      </c>
      <c r="C56" t="s">
        <v>58</v>
      </c>
      <c r="D56" s="26">
        <v>1</v>
      </c>
      <c r="E56" s="33">
        <v>0</v>
      </c>
      <c r="F56" s="34">
        <v>0</v>
      </c>
      <c r="G56" s="1">
        <v>0</v>
      </c>
      <c r="H56" s="45">
        <v>0</v>
      </c>
      <c r="I56" s="46">
        <v>0</v>
      </c>
      <c r="J56" s="47"/>
      <c r="K56">
        <v>0</v>
      </c>
      <c r="L56" s="60">
        <v>0</v>
      </c>
      <c r="M56" s="61">
        <v>0</v>
      </c>
      <c r="N56" s="61">
        <v>0</v>
      </c>
      <c r="O56" s="62"/>
      <c r="P56">
        <v>0</v>
      </c>
      <c r="Q56" s="73">
        <v>0</v>
      </c>
      <c r="R56" s="74">
        <v>0</v>
      </c>
      <c r="S56" s="75"/>
      <c r="T56" s="1">
        <v>0</v>
      </c>
      <c r="U56" s="86">
        <v>0</v>
      </c>
      <c r="V56" s="87">
        <v>0</v>
      </c>
      <c r="W56" s="88"/>
      <c r="X56" s="1">
        <v>0</v>
      </c>
      <c r="Y56" s="98">
        <v>0</v>
      </c>
      <c r="Z56" s="99">
        <v>0</v>
      </c>
      <c r="AA56" s="100"/>
      <c r="AB56" s="1">
        <v>0</v>
      </c>
      <c r="AC56" s="111">
        <v>0</v>
      </c>
      <c r="AD56" s="112">
        <v>0</v>
      </c>
      <c r="AE56" s="113"/>
    </row>
    <row r="57" spans="1:31" x14ac:dyDescent="0.2">
      <c r="A57">
        <v>445081</v>
      </c>
      <c r="B57" s="18" t="s">
        <v>75</v>
      </c>
      <c r="C57" t="s">
        <v>58</v>
      </c>
      <c r="D57" s="26">
        <v>85</v>
      </c>
      <c r="E57" s="33">
        <v>85</v>
      </c>
      <c r="F57" s="34">
        <v>100</v>
      </c>
      <c r="G57" s="1">
        <v>66</v>
      </c>
      <c r="H57" s="45">
        <v>78</v>
      </c>
      <c r="I57" s="46">
        <v>335733</v>
      </c>
      <c r="J57" s="47">
        <v>5087</v>
      </c>
      <c r="K57">
        <v>43</v>
      </c>
      <c r="L57" s="60">
        <v>51</v>
      </c>
      <c r="M57" s="61">
        <v>160916</v>
      </c>
      <c r="N57" s="61">
        <v>33</v>
      </c>
      <c r="O57" s="62">
        <v>3742</v>
      </c>
      <c r="P57">
        <v>51</v>
      </c>
      <c r="Q57" s="73">
        <v>60</v>
      </c>
      <c r="R57" s="74">
        <v>141699</v>
      </c>
      <c r="S57" s="75">
        <v>2778</v>
      </c>
      <c r="T57" s="1">
        <v>21</v>
      </c>
      <c r="U57" s="86">
        <v>25</v>
      </c>
      <c r="V57" s="87">
        <v>7118</v>
      </c>
      <c r="W57" s="88">
        <v>339</v>
      </c>
      <c r="X57" s="1">
        <v>75</v>
      </c>
      <c r="Y57" s="98">
        <v>88</v>
      </c>
      <c r="Z57" s="99">
        <v>741868</v>
      </c>
      <c r="AA57" s="100">
        <v>9892</v>
      </c>
      <c r="AB57" s="1">
        <v>0</v>
      </c>
      <c r="AC57" s="111">
        <v>0</v>
      </c>
      <c r="AD57" s="112">
        <v>0</v>
      </c>
      <c r="AE57" s="113"/>
    </row>
    <row r="58" spans="1:31" x14ac:dyDescent="0.2">
      <c r="A58">
        <v>173461</v>
      </c>
      <c r="B58" s="18" t="s">
        <v>76</v>
      </c>
      <c r="C58" t="s">
        <v>58</v>
      </c>
      <c r="D58" s="26">
        <v>554</v>
      </c>
      <c r="E58" s="33">
        <v>460</v>
      </c>
      <c r="F58" s="34">
        <v>83</v>
      </c>
      <c r="G58" s="1">
        <v>358</v>
      </c>
      <c r="H58" s="45">
        <v>65</v>
      </c>
      <c r="I58" s="46">
        <v>1032456</v>
      </c>
      <c r="J58" s="47">
        <v>2884</v>
      </c>
      <c r="K58">
        <v>295</v>
      </c>
      <c r="L58" s="60">
        <v>53</v>
      </c>
      <c r="M58" s="61">
        <v>770652</v>
      </c>
      <c r="N58" s="61">
        <v>0</v>
      </c>
      <c r="O58" s="62">
        <v>2612</v>
      </c>
      <c r="P58">
        <v>273</v>
      </c>
      <c r="Q58" s="73">
        <v>49</v>
      </c>
      <c r="R58" s="74">
        <v>261804</v>
      </c>
      <c r="S58" s="75">
        <v>959</v>
      </c>
      <c r="T58" s="1">
        <v>0</v>
      </c>
      <c r="U58" s="86">
        <v>0</v>
      </c>
      <c r="V58" s="87">
        <v>0</v>
      </c>
      <c r="W58" s="88"/>
      <c r="X58" s="1">
        <v>440</v>
      </c>
      <c r="Y58" s="98">
        <v>79</v>
      </c>
      <c r="Z58" s="99">
        <v>2291374</v>
      </c>
      <c r="AA58" s="100">
        <v>5208</v>
      </c>
      <c r="AB58" s="1">
        <v>180</v>
      </c>
      <c r="AC58" s="111">
        <v>32</v>
      </c>
      <c r="AD58" s="112">
        <v>505895</v>
      </c>
      <c r="AE58" s="113">
        <v>2811</v>
      </c>
    </row>
    <row r="59" spans="1:31" x14ac:dyDescent="0.2">
      <c r="A59">
        <v>446844</v>
      </c>
      <c r="B59" s="18" t="s">
        <v>77</v>
      </c>
      <c r="C59" t="s">
        <v>58</v>
      </c>
      <c r="D59" s="26">
        <v>6</v>
      </c>
      <c r="E59" s="33">
        <v>5</v>
      </c>
      <c r="F59" s="34">
        <v>83</v>
      </c>
      <c r="G59" s="1">
        <v>4</v>
      </c>
      <c r="H59" s="45">
        <v>67</v>
      </c>
      <c r="I59" s="46">
        <v>10700</v>
      </c>
      <c r="J59" s="47">
        <v>2675</v>
      </c>
      <c r="K59">
        <v>4</v>
      </c>
      <c r="L59" s="60">
        <v>67</v>
      </c>
      <c r="M59" s="61">
        <v>10700</v>
      </c>
      <c r="N59" s="61">
        <v>0</v>
      </c>
      <c r="O59" s="62">
        <v>2675</v>
      </c>
      <c r="P59">
        <v>0</v>
      </c>
      <c r="Q59" s="73">
        <v>0</v>
      </c>
      <c r="R59" s="74">
        <v>0</v>
      </c>
      <c r="S59" s="75"/>
      <c r="T59" s="1">
        <v>0</v>
      </c>
      <c r="U59" s="86">
        <v>0</v>
      </c>
      <c r="V59" s="87">
        <v>0</v>
      </c>
      <c r="W59" s="88"/>
      <c r="X59" s="1">
        <v>4</v>
      </c>
      <c r="Y59" s="98">
        <v>67</v>
      </c>
      <c r="Z59" s="99">
        <v>20100</v>
      </c>
      <c r="AA59" s="100">
        <v>5025</v>
      </c>
      <c r="AB59" s="1">
        <v>0</v>
      </c>
      <c r="AC59" s="111">
        <v>0</v>
      </c>
      <c r="AD59" s="112">
        <v>0</v>
      </c>
      <c r="AE59" s="113"/>
    </row>
    <row r="60" spans="1:31" x14ac:dyDescent="0.2">
      <c r="A60">
        <v>413626</v>
      </c>
      <c r="B60" s="18" t="s">
        <v>78</v>
      </c>
      <c r="C60" t="s">
        <v>58</v>
      </c>
      <c r="D60" s="26">
        <v>96</v>
      </c>
      <c r="E60" s="33">
        <v>77</v>
      </c>
      <c r="F60" s="34">
        <v>80</v>
      </c>
      <c r="G60" s="1">
        <v>25</v>
      </c>
      <c r="H60" s="45">
        <v>26</v>
      </c>
      <c r="I60" s="46">
        <v>94745</v>
      </c>
      <c r="J60" s="47">
        <v>3790</v>
      </c>
      <c r="K60">
        <v>17</v>
      </c>
      <c r="L60" s="60">
        <v>18</v>
      </c>
      <c r="M60" s="61">
        <v>51569</v>
      </c>
      <c r="N60" s="61">
        <v>0</v>
      </c>
      <c r="O60" s="62">
        <v>3033</v>
      </c>
      <c r="P60">
        <v>18</v>
      </c>
      <c r="Q60" s="73">
        <v>19</v>
      </c>
      <c r="R60" s="74">
        <v>38976</v>
      </c>
      <c r="S60" s="75">
        <v>2165</v>
      </c>
      <c r="T60" s="1">
        <v>4</v>
      </c>
      <c r="U60" s="86">
        <v>4</v>
      </c>
      <c r="V60" s="87">
        <v>4200</v>
      </c>
      <c r="W60" s="88">
        <v>1050</v>
      </c>
      <c r="X60" s="1">
        <v>73</v>
      </c>
      <c r="Y60" s="98">
        <v>76</v>
      </c>
      <c r="Z60" s="99">
        <v>1143203</v>
      </c>
      <c r="AA60" s="100">
        <v>15660</v>
      </c>
      <c r="AB60" s="1">
        <v>61</v>
      </c>
      <c r="AC60" s="111">
        <v>64</v>
      </c>
      <c r="AD60" s="112">
        <v>770434</v>
      </c>
      <c r="AE60" s="113">
        <v>12630</v>
      </c>
    </row>
    <row r="61" spans="1:31" x14ac:dyDescent="0.2">
      <c r="A61">
        <v>173902</v>
      </c>
      <c r="B61" s="18" t="s">
        <v>79</v>
      </c>
      <c r="C61" t="s">
        <v>58</v>
      </c>
      <c r="D61" s="26">
        <v>91</v>
      </c>
      <c r="E61" s="33">
        <v>79</v>
      </c>
      <c r="F61" s="34">
        <v>87</v>
      </c>
      <c r="G61" s="1">
        <v>48</v>
      </c>
      <c r="H61" s="45">
        <v>53</v>
      </c>
      <c r="I61" s="46">
        <v>180766</v>
      </c>
      <c r="J61" s="47">
        <v>3766</v>
      </c>
      <c r="K61">
        <v>45</v>
      </c>
      <c r="L61" s="60">
        <v>49</v>
      </c>
      <c r="M61" s="61">
        <v>153608</v>
      </c>
      <c r="N61" s="61">
        <v>2</v>
      </c>
      <c r="O61" s="62">
        <v>3414</v>
      </c>
      <c r="P61">
        <v>23</v>
      </c>
      <c r="Q61" s="73">
        <v>25</v>
      </c>
      <c r="R61" s="74">
        <v>15206</v>
      </c>
      <c r="S61" s="75">
        <v>661</v>
      </c>
      <c r="T61" s="1">
        <v>8</v>
      </c>
      <c r="U61" s="86">
        <v>9</v>
      </c>
      <c r="V61" s="87">
        <v>11202</v>
      </c>
      <c r="W61" s="88">
        <v>1400</v>
      </c>
      <c r="X61" s="1">
        <v>75</v>
      </c>
      <c r="Y61" s="98">
        <v>82</v>
      </c>
      <c r="Z61" s="99">
        <v>891435</v>
      </c>
      <c r="AA61" s="100">
        <v>11886</v>
      </c>
      <c r="AB61" s="1">
        <v>21</v>
      </c>
      <c r="AC61" s="111">
        <v>23</v>
      </c>
      <c r="AD61" s="112">
        <v>138753</v>
      </c>
      <c r="AE61" s="113">
        <v>6607</v>
      </c>
    </row>
    <row r="62" spans="1:31" x14ac:dyDescent="0.2">
      <c r="A62">
        <v>173452</v>
      </c>
      <c r="B62" s="18" t="s">
        <v>80</v>
      </c>
      <c r="C62" t="s">
        <v>58</v>
      </c>
      <c r="D62" s="26">
        <v>371</v>
      </c>
      <c r="E62" s="33">
        <v>148</v>
      </c>
      <c r="F62" s="34">
        <v>40</v>
      </c>
      <c r="G62" s="1">
        <v>113</v>
      </c>
      <c r="H62" s="45">
        <v>30</v>
      </c>
      <c r="I62" s="46">
        <v>384267</v>
      </c>
      <c r="J62" s="47">
        <v>3401</v>
      </c>
      <c r="K62">
        <v>85</v>
      </c>
      <c r="L62" s="60">
        <v>23</v>
      </c>
      <c r="M62" s="61">
        <v>216224</v>
      </c>
      <c r="N62" s="61">
        <v>45</v>
      </c>
      <c r="O62" s="62">
        <v>2544</v>
      </c>
      <c r="P62">
        <v>76</v>
      </c>
      <c r="Q62" s="73">
        <v>20</v>
      </c>
      <c r="R62" s="74">
        <v>84103</v>
      </c>
      <c r="S62" s="75">
        <v>1107</v>
      </c>
      <c r="T62" s="1">
        <v>20</v>
      </c>
      <c r="U62" s="86">
        <v>5</v>
      </c>
      <c r="V62" s="87">
        <v>68190</v>
      </c>
      <c r="W62" s="88">
        <v>3410</v>
      </c>
      <c r="X62" s="1">
        <v>143</v>
      </c>
      <c r="Y62" s="98">
        <v>39</v>
      </c>
      <c r="Z62" s="99">
        <v>1229713</v>
      </c>
      <c r="AA62" s="100">
        <v>8599</v>
      </c>
      <c r="AB62" s="1">
        <v>36</v>
      </c>
      <c r="AC62" s="111">
        <v>10</v>
      </c>
      <c r="AD62" s="112">
        <v>453910</v>
      </c>
      <c r="AE62" s="113">
        <v>12609</v>
      </c>
    </row>
    <row r="63" spans="1:31" x14ac:dyDescent="0.2">
      <c r="A63">
        <v>367194</v>
      </c>
      <c r="B63" s="18" t="s">
        <v>81</v>
      </c>
      <c r="C63" t="s">
        <v>58</v>
      </c>
      <c r="D63" s="26">
        <v>168</v>
      </c>
      <c r="E63" s="33">
        <v>140</v>
      </c>
      <c r="F63" s="34">
        <v>83</v>
      </c>
      <c r="G63" s="1">
        <v>53</v>
      </c>
      <c r="H63" s="45">
        <v>32</v>
      </c>
      <c r="I63" s="46">
        <v>270019</v>
      </c>
      <c r="J63" s="47">
        <v>5095</v>
      </c>
      <c r="K63">
        <v>38</v>
      </c>
      <c r="L63" s="60">
        <v>23</v>
      </c>
      <c r="M63" s="61">
        <v>120406</v>
      </c>
      <c r="N63" s="61">
        <v>6</v>
      </c>
      <c r="O63" s="62">
        <v>3169</v>
      </c>
      <c r="P63">
        <v>26</v>
      </c>
      <c r="Q63" s="73">
        <v>15</v>
      </c>
      <c r="R63" s="74">
        <v>88363</v>
      </c>
      <c r="S63" s="75">
        <v>3399</v>
      </c>
      <c r="T63" s="1">
        <v>9</v>
      </c>
      <c r="U63" s="86">
        <v>5</v>
      </c>
      <c r="V63" s="87">
        <v>54900</v>
      </c>
      <c r="W63" s="88">
        <v>6100</v>
      </c>
      <c r="X63" s="1">
        <v>102</v>
      </c>
      <c r="Y63" s="98">
        <v>61</v>
      </c>
      <c r="Z63" s="99">
        <v>1528976</v>
      </c>
      <c r="AA63" s="100">
        <v>14990</v>
      </c>
      <c r="AB63" s="1">
        <v>59</v>
      </c>
      <c r="AC63" s="111">
        <v>35</v>
      </c>
      <c r="AD63" s="112">
        <v>574976</v>
      </c>
      <c r="AE63" s="113">
        <v>9745</v>
      </c>
    </row>
    <row r="64" spans="1:31" x14ac:dyDescent="0.2">
      <c r="A64">
        <v>173993</v>
      </c>
      <c r="B64" s="18" t="s">
        <v>82</v>
      </c>
      <c r="C64" t="s">
        <v>58</v>
      </c>
      <c r="D64" s="26">
        <v>274</v>
      </c>
      <c r="E64" s="33">
        <v>269</v>
      </c>
      <c r="F64" s="34">
        <v>98</v>
      </c>
      <c r="G64" s="1">
        <v>199</v>
      </c>
      <c r="H64" s="45">
        <v>73</v>
      </c>
      <c r="I64" s="46">
        <v>994781</v>
      </c>
      <c r="J64" s="47">
        <v>4999</v>
      </c>
      <c r="K64">
        <v>169</v>
      </c>
      <c r="L64" s="60">
        <v>62</v>
      </c>
      <c r="M64" s="61">
        <v>658207</v>
      </c>
      <c r="N64" s="61">
        <v>169</v>
      </c>
      <c r="O64" s="62">
        <v>3895</v>
      </c>
      <c r="P64">
        <v>170</v>
      </c>
      <c r="Q64" s="73">
        <v>62</v>
      </c>
      <c r="R64" s="74">
        <v>250722</v>
      </c>
      <c r="S64" s="75">
        <v>1475</v>
      </c>
      <c r="T64" s="1">
        <v>16</v>
      </c>
      <c r="U64" s="86">
        <v>6</v>
      </c>
      <c r="V64" s="87">
        <v>16950</v>
      </c>
      <c r="W64" s="88">
        <v>1059</v>
      </c>
      <c r="X64" s="1">
        <v>269</v>
      </c>
      <c r="Y64" s="98">
        <v>98</v>
      </c>
      <c r="Z64" s="99">
        <v>2710397</v>
      </c>
      <c r="AA64" s="100">
        <v>10076</v>
      </c>
      <c r="AB64" s="1">
        <v>154</v>
      </c>
      <c r="AC64" s="111">
        <v>56</v>
      </c>
      <c r="AD64" s="112">
        <v>888364</v>
      </c>
      <c r="AE64" s="113">
        <v>5769</v>
      </c>
    </row>
    <row r="65" spans="1:31" x14ac:dyDescent="0.2">
      <c r="A65">
        <v>174020</v>
      </c>
      <c r="B65" s="18" t="s">
        <v>83</v>
      </c>
      <c r="C65" t="s">
        <v>58</v>
      </c>
      <c r="D65" s="26">
        <v>48</v>
      </c>
      <c r="E65" s="33">
        <v>43</v>
      </c>
      <c r="F65" s="34">
        <v>90</v>
      </c>
      <c r="G65" s="1">
        <v>32</v>
      </c>
      <c r="H65" s="45">
        <v>67</v>
      </c>
      <c r="I65" s="46">
        <v>140512</v>
      </c>
      <c r="J65" s="47">
        <v>4391</v>
      </c>
      <c r="K65">
        <v>18</v>
      </c>
      <c r="L65" s="60">
        <v>38</v>
      </c>
      <c r="M65" s="61">
        <v>56949</v>
      </c>
      <c r="N65" s="61">
        <v>2</v>
      </c>
      <c r="O65" s="62">
        <v>3164</v>
      </c>
      <c r="P65">
        <v>21</v>
      </c>
      <c r="Q65" s="73">
        <v>44</v>
      </c>
      <c r="R65" s="74">
        <v>56638</v>
      </c>
      <c r="S65" s="75">
        <v>2697</v>
      </c>
      <c r="T65" s="1">
        <v>13</v>
      </c>
      <c r="U65" s="86">
        <v>27</v>
      </c>
      <c r="V65" s="87">
        <v>24125</v>
      </c>
      <c r="W65" s="88">
        <v>1856</v>
      </c>
      <c r="X65" s="1">
        <v>40</v>
      </c>
      <c r="Y65" s="98">
        <v>83</v>
      </c>
      <c r="Z65" s="99">
        <v>508419</v>
      </c>
      <c r="AA65" s="100">
        <v>12710</v>
      </c>
      <c r="AB65" s="1">
        <v>18</v>
      </c>
      <c r="AC65" s="111">
        <v>38</v>
      </c>
      <c r="AD65" s="112">
        <v>105683</v>
      </c>
      <c r="AE65" s="113">
        <v>5871</v>
      </c>
    </row>
    <row r="66" spans="1:31" x14ac:dyDescent="0.2">
      <c r="A66">
        <v>174118</v>
      </c>
      <c r="B66" s="18" t="s">
        <v>83</v>
      </c>
      <c r="C66" t="s">
        <v>58</v>
      </c>
      <c r="D66" s="26">
        <v>17</v>
      </c>
      <c r="E66" s="33">
        <v>17</v>
      </c>
      <c r="F66" s="34">
        <v>100</v>
      </c>
      <c r="G66" s="1">
        <v>10</v>
      </c>
      <c r="H66" s="45">
        <v>59</v>
      </c>
      <c r="I66" s="46">
        <v>53322</v>
      </c>
      <c r="J66" s="47">
        <v>5332</v>
      </c>
      <c r="K66">
        <v>5</v>
      </c>
      <c r="L66" s="60">
        <v>29</v>
      </c>
      <c r="M66" s="61">
        <v>20418</v>
      </c>
      <c r="N66" s="61">
        <v>4</v>
      </c>
      <c r="O66" s="62">
        <v>4084</v>
      </c>
      <c r="P66">
        <v>8</v>
      </c>
      <c r="Q66" s="73">
        <v>47</v>
      </c>
      <c r="R66" s="74">
        <v>23429</v>
      </c>
      <c r="S66" s="75">
        <v>2929</v>
      </c>
      <c r="T66" s="1">
        <v>3</v>
      </c>
      <c r="U66" s="86">
        <v>18</v>
      </c>
      <c r="V66" s="87">
        <v>4375</v>
      </c>
      <c r="W66" s="88">
        <v>1458</v>
      </c>
      <c r="X66" s="1">
        <v>16</v>
      </c>
      <c r="Y66" s="98">
        <v>94</v>
      </c>
      <c r="Z66" s="99">
        <v>180027</v>
      </c>
      <c r="AA66" s="100">
        <v>11252</v>
      </c>
      <c r="AB66" s="1">
        <v>6</v>
      </c>
      <c r="AC66" s="111">
        <v>35</v>
      </c>
      <c r="AD66" s="112">
        <v>38342</v>
      </c>
      <c r="AE66" s="113">
        <v>6390</v>
      </c>
    </row>
    <row r="67" spans="1:31" x14ac:dyDescent="0.2">
      <c r="A67">
        <v>174127</v>
      </c>
      <c r="B67" s="18" t="s">
        <v>83</v>
      </c>
      <c r="C67" t="s">
        <v>58</v>
      </c>
      <c r="D67" s="26">
        <v>52</v>
      </c>
      <c r="E67" s="33">
        <v>50</v>
      </c>
      <c r="F67" s="34">
        <v>96</v>
      </c>
      <c r="G67" s="1">
        <v>44</v>
      </c>
      <c r="H67" s="45">
        <v>85</v>
      </c>
      <c r="I67" s="46">
        <v>180778</v>
      </c>
      <c r="J67" s="47">
        <v>4109</v>
      </c>
      <c r="K67">
        <v>23</v>
      </c>
      <c r="L67" s="60">
        <v>44</v>
      </c>
      <c r="M67" s="61">
        <v>74544</v>
      </c>
      <c r="N67" s="61">
        <v>6</v>
      </c>
      <c r="O67" s="62">
        <v>3241</v>
      </c>
      <c r="P67">
        <v>35</v>
      </c>
      <c r="Q67" s="73">
        <v>67</v>
      </c>
      <c r="R67" s="74">
        <v>65159</v>
      </c>
      <c r="S67" s="75">
        <v>1862</v>
      </c>
      <c r="T67" s="1">
        <v>20</v>
      </c>
      <c r="U67" s="86">
        <v>38</v>
      </c>
      <c r="V67" s="87">
        <v>35625</v>
      </c>
      <c r="W67" s="88">
        <v>1781</v>
      </c>
      <c r="X67" s="1">
        <v>50</v>
      </c>
      <c r="Y67" s="98">
        <v>96</v>
      </c>
      <c r="Z67" s="99">
        <v>600407</v>
      </c>
      <c r="AA67" s="100">
        <v>12008</v>
      </c>
      <c r="AB67" s="1">
        <v>23</v>
      </c>
      <c r="AC67" s="111">
        <v>44</v>
      </c>
      <c r="AD67" s="112">
        <v>106089</v>
      </c>
      <c r="AE67" s="113">
        <v>4613</v>
      </c>
    </row>
    <row r="68" spans="1:31" x14ac:dyDescent="0.2">
      <c r="A68">
        <v>174136</v>
      </c>
      <c r="B68" s="18" t="s">
        <v>83</v>
      </c>
      <c r="C68" t="s">
        <v>58</v>
      </c>
      <c r="D68" s="26">
        <v>137</v>
      </c>
      <c r="E68" s="33">
        <v>122</v>
      </c>
      <c r="F68" s="34">
        <v>89</v>
      </c>
      <c r="G68" s="1">
        <v>89</v>
      </c>
      <c r="H68" s="45">
        <v>65</v>
      </c>
      <c r="I68" s="46">
        <v>287145</v>
      </c>
      <c r="J68" s="47">
        <v>3226</v>
      </c>
      <c r="K68">
        <v>66</v>
      </c>
      <c r="L68" s="60">
        <v>48</v>
      </c>
      <c r="M68" s="61">
        <v>177135</v>
      </c>
      <c r="N68" s="61">
        <v>5</v>
      </c>
      <c r="O68" s="62">
        <v>2684</v>
      </c>
      <c r="P68">
        <v>71</v>
      </c>
      <c r="Q68" s="73">
        <v>52</v>
      </c>
      <c r="R68" s="74">
        <v>71160</v>
      </c>
      <c r="S68" s="75">
        <v>1002</v>
      </c>
      <c r="T68" s="1">
        <v>25</v>
      </c>
      <c r="U68" s="86">
        <v>18</v>
      </c>
      <c r="V68" s="87">
        <v>36000</v>
      </c>
      <c r="W68" s="88">
        <v>1440</v>
      </c>
      <c r="X68" s="1">
        <v>118</v>
      </c>
      <c r="Y68" s="98">
        <v>86</v>
      </c>
      <c r="Z68" s="99">
        <v>1060900</v>
      </c>
      <c r="AA68" s="100">
        <v>8991</v>
      </c>
      <c r="AB68" s="1">
        <v>30</v>
      </c>
      <c r="AC68" s="111">
        <v>22</v>
      </c>
      <c r="AD68" s="112">
        <v>185282</v>
      </c>
      <c r="AE68" s="113">
        <v>6176</v>
      </c>
    </row>
    <row r="69" spans="1:31" x14ac:dyDescent="0.2">
      <c r="A69">
        <v>174279</v>
      </c>
      <c r="B69" s="18" t="s">
        <v>84</v>
      </c>
      <c r="C69" t="s">
        <v>58</v>
      </c>
      <c r="D69" s="26">
        <v>5</v>
      </c>
      <c r="E69" s="33">
        <v>5</v>
      </c>
      <c r="F69" s="34">
        <v>100</v>
      </c>
      <c r="G69" s="1">
        <v>1</v>
      </c>
      <c r="H69" s="45">
        <v>20</v>
      </c>
      <c r="I69" s="46">
        <v>3026</v>
      </c>
      <c r="J69" s="47">
        <v>3026</v>
      </c>
      <c r="K69">
        <v>1</v>
      </c>
      <c r="L69" s="60">
        <v>20</v>
      </c>
      <c r="M69" s="61">
        <v>2760</v>
      </c>
      <c r="N69" s="61">
        <v>0</v>
      </c>
      <c r="O69" s="62">
        <v>2760</v>
      </c>
      <c r="P69">
        <v>1</v>
      </c>
      <c r="Q69" s="73">
        <v>20</v>
      </c>
      <c r="R69" s="74">
        <v>266</v>
      </c>
      <c r="S69" s="75">
        <v>266</v>
      </c>
      <c r="T69" s="1">
        <v>0</v>
      </c>
      <c r="U69" s="86">
        <v>0</v>
      </c>
      <c r="V69" s="87">
        <v>0</v>
      </c>
      <c r="W69" s="88"/>
      <c r="X69" s="1">
        <v>5</v>
      </c>
      <c r="Y69" s="98">
        <v>100</v>
      </c>
      <c r="Z69" s="99">
        <v>39566</v>
      </c>
      <c r="AA69" s="100">
        <v>7913</v>
      </c>
      <c r="AB69" s="1">
        <v>1</v>
      </c>
      <c r="AC69" s="111">
        <v>20</v>
      </c>
      <c r="AD69" s="112">
        <v>4468</v>
      </c>
      <c r="AE69" s="113">
        <v>4468</v>
      </c>
    </row>
    <row r="70" spans="1:31" x14ac:dyDescent="0.2">
      <c r="A70">
        <v>442578</v>
      </c>
      <c r="B70" s="18" t="s">
        <v>85</v>
      </c>
      <c r="C70" t="s">
        <v>58</v>
      </c>
      <c r="D70" s="26">
        <v>31</v>
      </c>
      <c r="E70" s="33">
        <v>30</v>
      </c>
      <c r="F70" s="34">
        <v>97</v>
      </c>
      <c r="G70" s="1">
        <v>24</v>
      </c>
      <c r="H70" s="45">
        <v>77</v>
      </c>
      <c r="I70" s="46">
        <v>126577</v>
      </c>
      <c r="J70" s="47">
        <v>5274</v>
      </c>
      <c r="K70">
        <v>20</v>
      </c>
      <c r="L70" s="60">
        <v>65</v>
      </c>
      <c r="M70" s="61">
        <v>70613</v>
      </c>
      <c r="N70" s="61">
        <v>9</v>
      </c>
      <c r="O70" s="62">
        <v>3531</v>
      </c>
      <c r="P70">
        <v>24</v>
      </c>
      <c r="Q70" s="73">
        <v>77</v>
      </c>
      <c r="R70" s="74">
        <v>46864</v>
      </c>
      <c r="S70" s="75">
        <v>1953</v>
      </c>
      <c r="T70" s="1">
        <v>2</v>
      </c>
      <c r="U70" s="86">
        <v>6</v>
      </c>
      <c r="V70" s="87">
        <v>2250</v>
      </c>
      <c r="W70" s="88">
        <v>1125</v>
      </c>
      <c r="X70" s="1">
        <v>29</v>
      </c>
      <c r="Y70" s="98">
        <v>94</v>
      </c>
      <c r="Z70" s="99">
        <v>289819</v>
      </c>
      <c r="AA70" s="100">
        <v>9994</v>
      </c>
      <c r="AB70" s="1">
        <v>9</v>
      </c>
      <c r="AC70" s="111">
        <v>29</v>
      </c>
      <c r="AD70" s="112">
        <v>38434</v>
      </c>
      <c r="AE70" s="113">
        <v>4270</v>
      </c>
    </row>
    <row r="71" spans="1:31" x14ac:dyDescent="0.2">
      <c r="A71">
        <v>447670</v>
      </c>
      <c r="B71" s="18" t="s">
        <v>86</v>
      </c>
      <c r="C71" t="s">
        <v>58</v>
      </c>
      <c r="D71" s="26">
        <v>20</v>
      </c>
      <c r="E71" s="33">
        <v>19</v>
      </c>
      <c r="F71" s="34">
        <v>95</v>
      </c>
      <c r="G71" s="1">
        <v>16</v>
      </c>
      <c r="H71" s="45">
        <v>80</v>
      </c>
      <c r="I71" s="46">
        <v>58421</v>
      </c>
      <c r="J71" s="47">
        <v>3651</v>
      </c>
      <c r="K71">
        <v>7</v>
      </c>
      <c r="L71" s="60">
        <v>35</v>
      </c>
      <c r="M71" s="61">
        <v>22598</v>
      </c>
      <c r="N71" s="61">
        <v>0</v>
      </c>
      <c r="O71" s="62">
        <v>3228</v>
      </c>
      <c r="P71">
        <v>10</v>
      </c>
      <c r="Q71" s="73">
        <v>50</v>
      </c>
      <c r="R71" s="74">
        <v>19948</v>
      </c>
      <c r="S71" s="75">
        <v>1995</v>
      </c>
      <c r="T71" s="1">
        <v>8</v>
      </c>
      <c r="U71" s="86">
        <v>40</v>
      </c>
      <c r="V71" s="87">
        <v>15875</v>
      </c>
      <c r="W71" s="88">
        <v>1984</v>
      </c>
      <c r="X71" s="1">
        <v>17</v>
      </c>
      <c r="Y71" s="98">
        <v>85</v>
      </c>
      <c r="Z71" s="99">
        <v>213896</v>
      </c>
      <c r="AA71" s="100">
        <v>12582</v>
      </c>
      <c r="AB71" s="1">
        <v>7</v>
      </c>
      <c r="AC71" s="111">
        <v>35</v>
      </c>
      <c r="AD71" s="112">
        <v>34094</v>
      </c>
      <c r="AE71" s="113">
        <v>4871</v>
      </c>
    </row>
    <row r="72" spans="1:31" x14ac:dyDescent="0.2">
      <c r="A72">
        <v>451769</v>
      </c>
      <c r="B72" s="18" t="s">
        <v>87</v>
      </c>
      <c r="C72" t="s">
        <v>58</v>
      </c>
      <c r="D72" s="26">
        <v>94</v>
      </c>
      <c r="E72" s="33">
        <v>92</v>
      </c>
      <c r="F72" s="34">
        <v>98</v>
      </c>
      <c r="G72" s="1">
        <v>78</v>
      </c>
      <c r="H72" s="45">
        <v>83</v>
      </c>
      <c r="I72" s="46">
        <v>328200</v>
      </c>
      <c r="J72" s="47">
        <v>4208</v>
      </c>
      <c r="K72">
        <v>45</v>
      </c>
      <c r="L72" s="60">
        <v>48</v>
      </c>
      <c r="M72" s="61">
        <v>149596</v>
      </c>
      <c r="N72" s="61">
        <v>10</v>
      </c>
      <c r="O72" s="62">
        <v>3324</v>
      </c>
      <c r="P72">
        <v>63</v>
      </c>
      <c r="Q72" s="73">
        <v>67</v>
      </c>
      <c r="R72" s="74">
        <v>122438</v>
      </c>
      <c r="S72" s="75">
        <v>1943</v>
      </c>
      <c r="T72" s="1">
        <v>34</v>
      </c>
      <c r="U72" s="86">
        <v>36</v>
      </c>
      <c r="V72" s="87">
        <v>45250</v>
      </c>
      <c r="W72" s="88">
        <v>1331</v>
      </c>
      <c r="X72" s="1">
        <v>87</v>
      </c>
      <c r="Y72" s="98">
        <v>93</v>
      </c>
      <c r="Z72" s="99">
        <v>1000090</v>
      </c>
      <c r="AA72" s="100">
        <v>11495</v>
      </c>
      <c r="AB72" s="1">
        <v>47</v>
      </c>
      <c r="AC72" s="111">
        <v>50</v>
      </c>
      <c r="AD72" s="112">
        <v>232814</v>
      </c>
      <c r="AE72" s="113">
        <v>4953</v>
      </c>
    </row>
    <row r="73" spans="1:31" x14ac:dyDescent="0.2">
      <c r="A73">
        <v>455585</v>
      </c>
      <c r="B73" s="18" t="s">
        <v>88</v>
      </c>
      <c r="C73" t="s">
        <v>58</v>
      </c>
      <c r="D73" s="26">
        <v>154</v>
      </c>
      <c r="E73" s="33">
        <v>148</v>
      </c>
      <c r="F73" s="34">
        <v>96</v>
      </c>
      <c r="G73" s="1">
        <v>99</v>
      </c>
      <c r="H73" s="45">
        <v>64</v>
      </c>
      <c r="I73" s="46">
        <v>391229</v>
      </c>
      <c r="J73" s="47">
        <v>3952</v>
      </c>
      <c r="K73">
        <v>83</v>
      </c>
      <c r="L73" s="60">
        <v>54</v>
      </c>
      <c r="M73" s="61">
        <v>278697</v>
      </c>
      <c r="N73" s="61">
        <v>27</v>
      </c>
      <c r="O73" s="62">
        <v>3358</v>
      </c>
      <c r="P73">
        <v>80</v>
      </c>
      <c r="Q73" s="73">
        <v>52</v>
      </c>
      <c r="R73" s="74">
        <v>95272</v>
      </c>
      <c r="S73" s="75">
        <v>1191</v>
      </c>
      <c r="T73" s="1">
        <v>8</v>
      </c>
      <c r="U73" s="86">
        <v>5</v>
      </c>
      <c r="V73" s="87">
        <v>7900</v>
      </c>
      <c r="W73" s="88">
        <v>988</v>
      </c>
      <c r="X73" s="1">
        <v>140</v>
      </c>
      <c r="Y73" s="98">
        <v>91</v>
      </c>
      <c r="Z73" s="99">
        <v>699926</v>
      </c>
      <c r="AA73" s="100">
        <v>4999</v>
      </c>
      <c r="AB73" s="1">
        <v>6</v>
      </c>
      <c r="AC73" s="111">
        <v>4</v>
      </c>
      <c r="AD73" s="112">
        <v>29723</v>
      </c>
      <c r="AE73" s="113">
        <v>4954</v>
      </c>
    </row>
    <row r="74" spans="1:31" x14ac:dyDescent="0.2">
      <c r="A74">
        <v>407285</v>
      </c>
      <c r="B74" s="18" t="s">
        <v>89</v>
      </c>
      <c r="C74" t="s">
        <v>58</v>
      </c>
      <c r="D74" s="26">
        <v>119</v>
      </c>
      <c r="E74" s="33">
        <v>91</v>
      </c>
      <c r="F74" s="34">
        <v>76</v>
      </c>
      <c r="G74" s="1">
        <v>66</v>
      </c>
      <c r="H74" s="45">
        <v>55</v>
      </c>
      <c r="I74" s="46">
        <v>186622</v>
      </c>
      <c r="J74" s="47">
        <v>2828</v>
      </c>
      <c r="K74">
        <v>47</v>
      </c>
      <c r="L74" s="60">
        <v>39</v>
      </c>
      <c r="M74" s="61">
        <v>108938</v>
      </c>
      <c r="N74" s="61">
        <v>0</v>
      </c>
      <c r="O74" s="62">
        <v>2318</v>
      </c>
      <c r="P74">
        <v>57</v>
      </c>
      <c r="Q74" s="73">
        <v>48</v>
      </c>
      <c r="R74" s="74">
        <v>67184</v>
      </c>
      <c r="S74" s="75">
        <v>1179</v>
      </c>
      <c r="T74" s="1">
        <v>11</v>
      </c>
      <c r="U74" s="86">
        <v>9</v>
      </c>
      <c r="V74" s="87">
        <v>10500</v>
      </c>
      <c r="W74" s="88">
        <v>955</v>
      </c>
      <c r="X74" s="1">
        <v>88</v>
      </c>
      <c r="Y74" s="98">
        <v>74</v>
      </c>
      <c r="Z74" s="99">
        <v>380981</v>
      </c>
      <c r="AA74" s="100">
        <v>4329</v>
      </c>
      <c r="AB74" s="1">
        <v>9</v>
      </c>
      <c r="AC74" s="111">
        <v>8</v>
      </c>
      <c r="AD74" s="112">
        <v>43800</v>
      </c>
      <c r="AE74" s="113">
        <v>4867</v>
      </c>
    </row>
    <row r="75" spans="1:31" x14ac:dyDescent="0.2">
      <c r="A75">
        <v>445939</v>
      </c>
      <c r="B75" s="18" t="s">
        <v>90</v>
      </c>
      <c r="C75" t="s">
        <v>58</v>
      </c>
      <c r="D75" s="26">
        <v>7</v>
      </c>
      <c r="E75" s="33">
        <v>4</v>
      </c>
      <c r="F75" s="34">
        <v>57</v>
      </c>
      <c r="G75" s="1">
        <v>4</v>
      </c>
      <c r="H75" s="45">
        <v>57</v>
      </c>
      <c r="I75" s="46">
        <v>16589</v>
      </c>
      <c r="J75" s="47">
        <v>4147</v>
      </c>
      <c r="K75">
        <v>4</v>
      </c>
      <c r="L75" s="60">
        <v>57</v>
      </c>
      <c r="M75" s="61">
        <v>12425</v>
      </c>
      <c r="N75" s="61">
        <v>0</v>
      </c>
      <c r="O75" s="62">
        <v>3106</v>
      </c>
      <c r="P75">
        <v>3</v>
      </c>
      <c r="Q75" s="73">
        <v>43</v>
      </c>
      <c r="R75" s="74">
        <v>4164</v>
      </c>
      <c r="S75" s="75">
        <v>1388</v>
      </c>
      <c r="T75" s="1">
        <v>0</v>
      </c>
      <c r="U75" s="86">
        <v>0</v>
      </c>
      <c r="V75" s="87">
        <v>0</v>
      </c>
      <c r="W75" s="88"/>
      <c r="X75" s="1">
        <v>4</v>
      </c>
      <c r="Y75" s="98">
        <v>57</v>
      </c>
      <c r="Z75" s="99">
        <v>37044</v>
      </c>
      <c r="AA75" s="100">
        <v>9261</v>
      </c>
      <c r="AB75" s="1">
        <v>0</v>
      </c>
      <c r="AC75" s="111">
        <v>0</v>
      </c>
      <c r="AD75" s="112">
        <v>0</v>
      </c>
      <c r="AE75" s="113"/>
    </row>
    <row r="76" spans="1:31" x14ac:dyDescent="0.2">
      <c r="A76">
        <v>445920</v>
      </c>
      <c r="B76" s="18" t="s">
        <v>91</v>
      </c>
      <c r="C76" t="s">
        <v>58</v>
      </c>
      <c r="D76" s="26">
        <v>17</v>
      </c>
      <c r="E76" s="33">
        <v>7</v>
      </c>
      <c r="F76" s="34">
        <v>41</v>
      </c>
      <c r="G76" s="1">
        <v>7</v>
      </c>
      <c r="H76" s="45">
        <v>41</v>
      </c>
      <c r="I76" s="46">
        <v>28962</v>
      </c>
      <c r="J76" s="47">
        <v>4137</v>
      </c>
      <c r="K76">
        <v>6</v>
      </c>
      <c r="L76" s="60">
        <v>35</v>
      </c>
      <c r="M76" s="61">
        <v>17339</v>
      </c>
      <c r="N76" s="61">
        <v>0</v>
      </c>
      <c r="O76" s="62">
        <v>2890</v>
      </c>
      <c r="P76">
        <v>4</v>
      </c>
      <c r="Q76" s="73">
        <v>24</v>
      </c>
      <c r="R76" s="74">
        <v>11623</v>
      </c>
      <c r="S76" s="75">
        <v>2906</v>
      </c>
      <c r="T76" s="1">
        <v>0</v>
      </c>
      <c r="U76" s="86">
        <v>0</v>
      </c>
      <c r="V76" s="87">
        <v>0</v>
      </c>
      <c r="W76" s="88"/>
      <c r="X76" s="1">
        <v>6</v>
      </c>
      <c r="Y76" s="98">
        <v>35</v>
      </c>
      <c r="Z76" s="99">
        <v>64340</v>
      </c>
      <c r="AA76" s="100">
        <v>10723</v>
      </c>
      <c r="AB76" s="1">
        <v>0</v>
      </c>
      <c r="AC76" s="111">
        <v>0</v>
      </c>
      <c r="AD76" s="112">
        <v>0</v>
      </c>
      <c r="AE76" s="113"/>
    </row>
    <row r="77" spans="1:31" x14ac:dyDescent="0.2">
      <c r="A77">
        <v>174190</v>
      </c>
      <c r="B77" s="18" t="s">
        <v>92</v>
      </c>
      <c r="C77" t="s">
        <v>58</v>
      </c>
      <c r="D77" s="26">
        <v>17</v>
      </c>
      <c r="E77" s="33">
        <v>13</v>
      </c>
      <c r="F77" s="34">
        <v>76</v>
      </c>
      <c r="G77" s="1">
        <v>13</v>
      </c>
      <c r="H77" s="45">
        <v>76</v>
      </c>
      <c r="I77" s="46">
        <v>88779</v>
      </c>
      <c r="J77" s="47">
        <v>6829</v>
      </c>
      <c r="K77">
        <v>13</v>
      </c>
      <c r="L77" s="60">
        <v>76</v>
      </c>
      <c r="M77" s="61">
        <v>50332</v>
      </c>
      <c r="N77" s="61">
        <v>2</v>
      </c>
      <c r="O77" s="62">
        <v>3872</v>
      </c>
      <c r="P77">
        <v>10</v>
      </c>
      <c r="Q77" s="73">
        <v>59</v>
      </c>
      <c r="R77" s="74">
        <v>23609</v>
      </c>
      <c r="S77" s="75">
        <v>2361</v>
      </c>
      <c r="T77" s="1">
        <v>0</v>
      </c>
      <c r="U77" s="86">
        <v>0</v>
      </c>
      <c r="V77" s="87">
        <v>0</v>
      </c>
      <c r="W77" s="88"/>
      <c r="X77" s="1">
        <v>12</v>
      </c>
      <c r="Y77" s="98">
        <v>71</v>
      </c>
      <c r="Z77" s="99">
        <v>106674</v>
      </c>
      <c r="AA77" s="100">
        <v>8890</v>
      </c>
      <c r="AB77" s="1">
        <v>0</v>
      </c>
      <c r="AC77" s="111">
        <v>0</v>
      </c>
      <c r="AD77" s="112">
        <v>0</v>
      </c>
      <c r="AE77" s="113"/>
    </row>
    <row r="78" spans="1:31" x14ac:dyDescent="0.2">
      <c r="A78">
        <v>175263</v>
      </c>
      <c r="B78" s="18" t="s">
        <v>93</v>
      </c>
      <c r="C78" t="s">
        <v>58</v>
      </c>
      <c r="D78" s="26">
        <v>89</v>
      </c>
      <c r="E78" s="33">
        <v>55</v>
      </c>
      <c r="F78" s="34">
        <v>62</v>
      </c>
      <c r="G78" s="1">
        <v>37</v>
      </c>
      <c r="H78" s="45">
        <v>42</v>
      </c>
      <c r="I78" s="46">
        <v>96104</v>
      </c>
      <c r="J78" s="47">
        <v>2597</v>
      </c>
      <c r="K78">
        <v>22</v>
      </c>
      <c r="L78" s="60">
        <v>25</v>
      </c>
      <c r="M78" s="61">
        <v>52543</v>
      </c>
      <c r="N78" s="61">
        <v>0</v>
      </c>
      <c r="O78" s="62">
        <v>2388</v>
      </c>
      <c r="P78">
        <v>32</v>
      </c>
      <c r="Q78" s="73">
        <v>36</v>
      </c>
      <c r="R78" s="74">
        <v>43561</v>
      </c>
      <c r="S78" s="75">
        <v>1361</v>
      </c>
      <c r="T78" s="1">
        <v>0</v>
      </c>
      <c r="U78" s="86">
        <v>0</v>
      </c>
      <c r="V78" s="87">
        <v>0</v>
      </c>
      <c r="W78" s="88"/>
      <c r="X78" s="1">
        <v>53</v>
      </c>
      <c r="Y78" s="98">
        <v>60</v>
      </c>
      <c r="Z78" s="99">
        <v>372812</v>
      </c>
      <c r="AA78" s="100">
        <v>7034</v>
      </c>
      <c r="AB78" s="1">
        <v>6</v>
      </c>
      <c r="AC78" s="111">
        <v>7</v>
      </c>
      <c r="AD78" s="112">
        <v>6950</v>
      </c>
      <c r="AE78" s="113">
        <v>1158</v>
      </c>
    </row>
    <row r="79" spans="1:31" x14ac:dyDescent="0.2">
      <c r="A79">
        <v>173559</v>
      </c>
      <c r="B79" s="18" t="s">
        <v>94</v>
      </c>
      <c r="C79" t="s">
        <v>58</v>
      </c>
      <c r="D79" s="26">
        <v>310</v>
      </c>
      <c r="E79" s="33">
        <v>305</v>
      </c>
      <c r="F79" s="34">
        <v>98</v>
      </c>
      <c r="G79" s="1">
        <v>299</v>
      </c>
      <c r="H79" s="45">
        <v>96</v>
      </c>
      <c r="I79" s="46">
        <v>1073166</v>
      </c>
      <c r="J79" s="47">
        <v>3589</v>
      </c>
      <c r="K79">
        <v>182</v>
      </c>
      <c r="L79" s="60">
        <v>59</v>
      </c>
      <c r="M79" s="61">
        <v>499340</v>
      </c>
      <c r="N79" s="61">
        <v>70</v>
      </c>
      <c r="O79" s="62">
        <v>2744</v>
      </c>
      <c r="P79">
        <v>186</v>
      </c>
      <c r="Q79" s="73">
        <v>60</v>
      </c>
      <c r="R79" s="74">
        <v>219086</v>
      </c>
      <c r="S79" s="75">
        <v>1178</v>
      </c>
      <c r="T79" s="1">
        <v>266</v>
      </c>
      <c r="U79" s="86">
        <v>86</v>
      </c>
      <c r="V79" s="87">
        <v>336140</v>
      </c>
      <c r="W79" s="88">
        <v>1264</v>
      </c>
      <c r="X79" s="1">
        <v>266</v>
      </c>
      <c r="Y79" s="98">
        <v>86</v>
      </c>
      <c r="Z79" s="99">
        <v>3831624</v>
      </c>
      <c r="AA79" s="100">
        <v>14405</v>
      </c>
      <c r="AB79" s="1">
        <v>196</v>
      </c>
      <c r="AC79" s="111">
        <v>63</v>
      </c>
      <c r="AD79" s="112">
        <v>1213350</v>
      </c>
      <c r="AE79" s="113">
        <v>6191</v>
      </c>
    </row>
    <row r="80" spans="1:31" x14ac:dyDescent="0.2">
      <c r="A80">
        <v>173920</v>
      </c>
      <c r="B80" s="18" t="s">
        <v>95</v>
      </c>
      <c r="C80" t="s">
        <v>58</v>
      </c>
      <c r="D80" s="26">
        <v>109</v>
      </c>
      <c r="E80" s="33">
        <v>95</v>
      </c>
      <c r="F80" s="34">
        <v>87</v>
      </c>
      <c r="G80" s="1">
        <v>76</v>
      </c>
      <c r="H80" s="45">
        <v>70</v>
      </c>
      <c r="I80" s="46">
        <v>295568</v>
      </c>
      <c r="J80" s="47">
        <v>3889</v>
      </c>
      <c r="K80">
        <v>58</v>
      </c>
      <c r="L80" s="60">
        <v>53</v>
      </c>
      <c r="M80" s="61">
        <v>176922</v>
      </c>
      <c r="N80" s="61">
        <v>7</v>
      </c>
      <c r="O80" s="62">
        <v>3050</v>
      </c>
      <c r="P80">
        <v>73</v>
      </c>
      <c r="Q80" s="73">
        <v>67</v>
      </c>
      <c r="R80" s="74">
        <v>114253</v>
      </c>
      <c r="S80" s="75">
        <v>1565</v>
      </c>
      <c r="T80" s="1">
        <v>1</v>
      </c>
      <c r="U80" s="86">
        <v>1</v>
      </c>
      <c r="V80" s="87">
        <v>2743</v>
      </c>
      <c r="W80" s="88">
        <v>2743</v>
      </c>
      <c r="X80" s="1">
        <v>91</v>
      </c>
      <c r="Y80" s="98">
        <v>83</v>
      </c>
      <c r="Z80" s="99">
        <v>721447</v>
      </c>
      <c r="AA80" s="100">
        <v>7928</v>
      </c>
      <c r="AB80" s="1">
        <v>3</v>
      </c>
      <c r="AC80" s="111">
        <v>3</v>
      </c>
      <c r="AD80" s="112">
        <v>12500</v>
      </c>
      <c r="AE80" s="113">
        <v>4167</v>
      </c>
    </row>
    <row r="81" spans="1:31" x14ac:dyDescent="0.2">
      <c r="A81">
        <v>174358</v>
      </c>
      <c r="B81" s="18" t="s">
        <v>96</v>
      </c>
      <c r="C81" t="s">
        <v>58</v>
      </c>
      <c r="D81" s="26">
        <v>88</v>
      </c>
      <c r="E81" s="33">
        <v>75</v>
      </c>
      <c r="F81" s="34">
        <v>85</v>
      </c>
      <c r="G81" s="1">
        <v>54</v>
      </c>
      <c r="H81" s="45">
        <v>61</v>
      </c>
      <c r="I81" s="46">
        <v>189594</v>
      </c>
      <c r="J81" s="47">
        <v>3511</v>
      </c>
      <c r="K81">
        <v>46</v>
      </c>
      <c r="L81" s="60">
        <v>52</v>
      </c>
      <c r="M81" s="61">
        <v>128763</v>
      </c>
      <c r="N81" s="61">
        <v>2</v>
      </c>
      <c r="O81" s="62">
        <v>2799</v>
      </c>
      <c r="P81">
        <v>48</v>
      </c>
      <c r="Q81" s="73">
        <v>55</v>
      </c>
      <c r="R81" s="74">
        <v>60531</v>
      </c>
      <c r="S81" s="75">
        <v>1261</v>
      </c>
      <c r="T81" s="1">
        <v>0</v>
      </c>
      <c r="U81" s="86">
        <v>0</v>
      </c>
      <c r="V81" s="87">
        <v>0</v>
      </c>
      <c r="W81" s="88"/>
      <c r="X81" s="1">
        <v>71</v>
      </c>
      <c r="Y81" s="98">
        <v>81</v>
      </c>
      <c r="Z81" s="99">
        <v>497079</v>
      </c>
      <c r="AA81" s="100">
        <v>7001</v>
      </c>
      <c r="AB81" s="1">
        <v>7</v>
      </c>
      <c r="AC81" s="111">
        <v>8</v>
      </c>
      <c r="AD81" s="112">
        <v>45956</v>
      </c>
      <c r="AE81" s="113">
        <v>6565</v>
      </c>
    </row>
    <row r="82" spans="1:31" x14ac:dyDescent="0.2">
      <c r="A82">
        <v>173638</v>
      </c>
      <c r="B82" s="18" t="s">
        <v>97</v>
      </c>
      <c r="C82" t="s">
        <v>58</v>
      </c>
      <c r="D82" s="26">
        <v>57</v>
      </c>
      <c r="E82" s="33">
        <v>54</v>
      </c>
      <c r="F82" s="34">
        <v>95</v>
      </c>
      <c r="G82" s="1">
        <v>42</v>
      </c>
      <c r="H82" s="45">
        <v>74</v>
      </c>
      <c r="I82" s="46">
        <v>176955</v>
      </c>
      <c r="J82" s="47">
        <v>4213</v>
      </c>
      <c r="K82">
        <v>31</v>
      </c>
      <c r="L82" s="60">
        <v>54</v>
      </c>
      <c r="M82" s="61">
        <v>88170</v>
      </c>
      <c r="N82" s="61">
        <v>1</v>
      </c>
      <c r="O82" s="62">
        <v>2844</v>
      </c>
      <c r="P82">
        <v>33</v>
      </c>
      <c r="Q82" s="73">
        <v>58</v>
      </c>
      <c r="R82" s="74">
        <v>65283</v>
      </c>
      <c r="S82" s="75">
        <v>1978</v>
      </c>
      <c r="T82" s="1">
        <v>3</v>
      </c>
      <c r="U82" s="86">
        <v>5</v>
      </c>
      <c r="V82" s="87">
        <v>23352</v>
      </c>
      <c r="W82" s="88">
        <v>7784</v>
      </c>
      <c r="X82" s="1">
        <v>47</v>
      </c>
      <c r="Y82" s="98">
        <v>82</v>
      </c>
      <c r="Z82" s="99">
        <v>394577</v>
      </c>
      <c r="AA82" s="100">
        <v>8395</v>
      </c>
      <c r="AB82" s="1">
        <v>1</v>
      </c>
      <c r="AC82" s="111">
        <v>2</v>
      </c>
      <c r="AD82" s="112">
        <v>3000</v>
      </c>
      <c r="AE82" s="113">
        <v>3000</v>
      </c>
    </row>
    <row r="83" spans="1:31" x14ac:dyDescent="0.2">
      <c r="A83">
        <v>174321</v>
      </c>
      <c r="B83" s="18" t="s">
        <v>98</v>
      </c>
      <c r="C83" t="s">
        <v>58</v>
      </c>
      <c r="D83" s="26">
        <v>66</v>
      </c>
      <c r="E83" s="33">
        <v>57</v>
      </c>
      <c r="F83" s="34">
        <v>86</v>
      </c>
      <c r="G83" s="1">
        <v>40</v>
      </c>
      <c r="H83" s="45">
        <v>61</v>
      </c>
      <c r="I83" s="46">
        <v>150303</v>
      </c>
      <c r="J83" s="47">
        <v>3758</v>
      </c>
      <c r="K83">
        <v>30</v>
      </c>
      <c r="L83" s="60">
        <v>45</v>
      </c>
      <c r="M83" s="61">
        <v>91088</v>
      </c>
      <c r="N83" s="61">
        <v>4</v>
      </c>
      <c r="O83" s="62">
        <v>3036</v>
      </c>
      <c r="P83">
        <v>35</v>
      </c>
      <c r="Q83" s="73">
        <v>53</v>
      </c>
      <c r="R83" s="74">
        <v>58490</v>
      </c>
      <c r="S83" s="75">
        <v>1671</v>
      </c>
      <c r="T83" s="1">
        <v>1</v>
      </c>
      <c r="U83" s="86">
        <v>2</v>
      </c>
      <c r="V83" s="87">
        <v>125</v>
      </c>
      <c r="W83" s="88">
        <v>125</v>
      </c>
      <c r="X83" s="1">
        <v>55</v>
      </c>
      <c r="Y83" s="98">
        <v>83</v>
      </c>
      <c r="Z83" s="99">
        <v>423364</v>
      </c>
      <c r="AA83" s="100">
        <v>7698</v>
      </c>
      <c r="AB83" s="1">
        <v>3</v>
      </c>
      <c r="AC83" s="111">
        <v>5</v>
      </c>
      <c r="AD83" s="112">
        <v>12094</v>
      </c>
      <c r="AE83" s="113">
        <v>4031</v>
      </c>
    </row>
    <row r="84" spans="1:31" x14ac:dyDescent="0.2">
      <c r="A84">
        <v>436483</v>
      </c>
      <c r="B84" s="18" t="s">
        <v>99</v>
      </c>
      <c r="C84" t="s">
        <v>58</v>
      </c>
      <c r="D84" s="26">
        <v>71</v>
      </c>
      <c r="E84" s="33">
        <v>64</v>
      </c>
      <c r="F84" s="34">
        <v>90</v>
      </c>
      <c r="G84" s="1">
        <v>49</v>
      </c>
      <c r="H84" s="45">
        <v>69</v>
      </c>
      <c r="I84" s="46">
        <v>187160</v>
      </c>
      <c r="J84" s="47">
        <v>3820</v>
      </c>
      <c r="K84">
        <v>38</v>
      </c>
      <c r="L84" s="60">
        <v>54</v>
      </c>
      <c r="M84" s="61">
        <v>112814</v>
      </c>
      <c r="N84" s="61">
        <v>4</v>
      </c>
      <c r="O84" s="62">
        <v>2969</v>
      </c>
      <c r="P84">
        <v>44</v>
      </c>
      <c r="Q84" s="73">
        <v>62</v>
      </c>
      <c r="R84" s="74">
        <v>73596</v>
      </c>
      <c r="S84" s="75">
        <v>1673</v>
      </c>
      <c r="T84" s="1">
        <v>0</v>
      </c>
      <c r="U84" s="86">
        <v>0</v>
      </c>
      <c r="V84" s="87">
        <v>0</v>
      </c>
      <c r="W84" s="88"/>
      <c r="X84" s="1">
        <v>59</v>
      </c>
      <c r="Y84" s="98">
        <v>83</v>
      </c>
      <c r="Z84" s="99">
        <v>500723</v>
      </c>
      <c r="AA84" s="100">
        <v>8487</v>
      </c>
      <c r="AB84" s="1">
        <v>3</v>
      </c>
      <c r="AC84" s="111">
        <v>4</v>
      </c>
      <c r="AD84" s="112">
        <v>20318</v>
      </c>
      <c r="AE84" s="113">
        <v>6773</v>
      </c>
    </row>
    <row r="85" spans="1:31" x14ac:dyDescent="0.2">
      <c r="A85">
        <v>440767</v>
      </c>
      <c r="B85" s="18" t="s">
        <v>100</v>
      </c>
      <c r="C85" t="s">
        <v>58</v>
      </c>
      <c r="D85" s="26">
        <v>91</v>
      </c>
      <c r="E85" s="33">
        <v>75</v>
      </c>
      <c r="F85" s="34">
        <v>82</v>
      </c>
      <c r="G85" s="1">
        <v>62</v>
      </c>
      <c r="H85" s="45">
        <v>68</v>
      </c>
      <c r="I85" s="46">
        <v>227696</v>
      </c>
      <c r="J85" s="47">
        <v>3673</v>
      </c>
      <c r="K85">
        <v>53</v>
      </c>
      <c r="L85" s="60">
        <v>58</v>
      </c>
      <c r="M85" s="61">
        <v>140609</v>
      </c>
      <c r="N85" s="61">
        <v>2</v>
      </c>
      <c r="O85" s="62">
        <v>2653</v>
      </c>
      <c r="P85">
        <v>58</v>
      </c>
      <c r="Q85" s="73">
        <v>64</v>
      </c>
      <c r="R85" s="74">
        <v>85587</v>
      </c>
      <c r="S85" s="75">
        <v>1476</v>
      </c>
      <c r="T85" s="1">
        <v>1</v>
      </c>
      <c r="U85" s="86">
        <v>1</v>
      </c>
      <c r="V85" s="87">
        <v>1200</v>
      </c>
      <c r="W85" s="88">
        <v>1200</v>
      </c>
      <c r="X85" s="1">
        <v>68</v>
      </c>
      <c r="Y85" s="98">
        <v>75</v>
      </c>
      <c r="Z85" s="99">
        <v>471185</v>
      </c>
      <c r="AA85" s="100">
        <v>6929</v>
      </c>
      <c r="AB85" s="1">
        <v>1</v>
      </c>
      <c r="AC85" s="111">
        <v>1</v>
      </c>
      <c r="AD85" s="112">
        <v>3750</v>
      </c>
      <c r="AE85" s="113">
        <v>3750</v>
      </c>
    </row>
    <row r="86" spans="1:31" x14ac:dyDescent="0.2">
      <c r="A86">
        <v>174385</v>
      </c>
      <c r="B86" s="18" t="s">
        <v>101</v>
      </c>
      <c r="C86" t="s">
        <v>58</v>
      </c>
      <c r="D86" s="26">
        <v>83</v>
      </c>
      <c r="E86" s="33">
        <v>61</v>
      </c>
      <c r="F86" s="34">
        <v>73</v>
      </c>
      <c r="G86" s="1">
        <v>61</v>
      </c>
      <c r="H86" s="45">
        <v>73</v>
      </c>
      <c r="I86" s="46">
        <v>184494</v>
      </c>
      <c r="J86" s="47">
        <v>3024</v>
      </c>
      <c r="K86">
        <v>29</v>
      </c>
      <c r="L86" s="60">
        <v>35</v>
      </c>
      <c r="M86" s="61">
        <v>114610</v>
      </c>
      <c r="N86" s="61">
        <v>0</v>
      </c>
      <c r="O86" s="62">
        <v>3952</v>
      </c>
      <c r="P86">
        <v>23</v>
      </c>
      <c r="Q86" s="73">
        <v>28</v>
      </c>
      <c r="R86" s="74">
        <v>55171</v>
      </c>
      <c r="S86" s="75">
        <v>2399</v>
      </c>
      <c r="T86" s="1">
        <v>10</v>
      </c>
      <c r="U86" s="86">
        <v>12</v>
      </c>
      <c r="V86" s="87">
        <v>14713</v>
      </c>
      <c r="W86" s="88">
        <v>1471</v>
      </c>
      <c r="X86" s="1">
        <v>61</v>
      </c>
      <c r="Y86" s="98">
        <v>73</v>
      </c>
      <c r="Z86" s="99">
        <v>296045</v>
      </c>
      <c r="AA86" s="100">
        <v>4853</v>
      </c>
      <c r="AB86" s="1">
        <v>4</v>
      </c>
      <c r="AC86" s="111">
        <v>5</v>
      </c>
      <c r="AD86" s="112">
        <v>16458</v>
      </c>
      <c r="AE86" s="113">
        <v>4115</v>
      </c>
    </row>
    <row r="87" spans="1:31" x14ac:dyDescent="0.2">
      <c r="A87">
        <v>174428</v>
      </c>
      <c r="B87" s="18" t="s">
        <v>102</v>
      </c>
      <c r="C87" t="s">
        <v>58</v>
      </c>
      <c r="D87" s="26">
        <v>97</v>
      </c>
      <c r="E87" s="33">
        <v>79</v>
      </c>
      <c r="F87" s="34">
        <v>81</v>
      </c>
      <c r="G87" s="1">
        <v>69</v>
      </c>
      <c r="H87" s="45">
        <v>71</v>
      </c>
      <c r="I87" s="46">
        <v>249100</v>
      </c>
      <c r="J87" s="47">
        <v>3610</v>
      </c>
      <c r="K87">
        <v>62</v>
      </c>
      <c r="L87" s="60">
        <v>64</v>
      </c>
      <c r="M87" s="61">
        <v>205041</v>
      </c>
      <c r="N87" s="61">
        <v>1</v>
      </c>
      <c r="O87" s="62">
        <v>3307</v>
      </c>
      <c r="P87">
        <v>23</v>
      </c>
      <c r="Q87" s="73">
        <v>24</v>
      </c>
      <c r="R87" s="74">
        <v>39500</v>
      </c>
      <c r="S87" s="75">
        <v>1717</v>
      </c>
      <c r="T87" s="1">
        <v>22</v>
      </c>
      <c r="U87" s="86">
        <v>23</v>
      </c>
      <c r="V87" s="87">
        <v>3559</v>
      </c>
      <c r="W87" s="88">
        <v>162</v>
      </c>
      <c r="X87" s="1">
        <v>74</v>
      </c>
      <c r="Y87" s="98">
        <v>76</v>
      </c>
      <c r="Z87" s="99">
        <v>681000</v>
      </c>
      <c r="AA87" s="100">
        <v>9203</v>
      </c>
      <c r="AB87" s="1">
        <v>0</v>
      </c>
      <c r="AC87" s="111">
        <v>0</v>
      </c>
      <c r="AD87" s="112">
        <v>0</v>
      </c>
      <c r="AE87" s="113"/>
    </row>
    <row r="88" spans="1:31" x14ac:dyDescent="0.2">
      <c r="A88">
        <v>174437</v>
      </c>
      <c r="B88" s="18" t="s">
        <v>103</v>
      </c>
      <c r="C88" t="s">
        <v>58</v>
      </c>
      <c r="D88" s="26">
        <v>32</v>
      </c>
      <c r="E88" s="33">
        <v>27</v>
      </c>
      <c r="F88" s="34">
        <v>84</v>
      </c>
      <c r="G88" s="1">
        <v>27</v>
      </c>
      <c r="H88" s="45">
        <v>84</v>
      </c>
      <c r="I88" s="46">
        <v>86038</v>
      </c>
      <c r="J88" s="47">
        <v>3187</v>
      </c>
      <c r="K88">
        <v>23</v>
      </c>
      <c r="L88" s="60">
        <v>72</v>
      </c>
      <c r="M88" s="61">
        <v>58028</v>
      </c>
      <c r="N88" s="61">
        <v>3</v>
      </c>
      <c r="O88" s="62">
        <v>2523</v>
      </c>
      <c r="P88">
        <v>0</v>
      </c>
      <c r="Q88" s="73">
        <v>0</v>
      </c>
      <c r="R88" s="74">
        <v>0</v>
      </c>
      <c r="S88" s="75"/>
      <c r="T88" s="1">
        <v>27</v>
      </c>
      <c r="U88" s="86">
        <v>84</v>
      </c>
      <c r="V88" s="87">
        <v>26410</v>
      </c>
      <c r="W88" s="88">
        <v>978</v>
      </c>
      <c r="X88" s="1">
        <v>27</v>
      </c>
      <c r="Y88" s="98">
        <v>84</v>
      </c>
      <c r="Z88" s="99">
        <v>189473</v>
      </c>
      <c r="AA88" s="100">
        <v>7018</v>
      </c>
      <c r="AB88" s="1">
        <v>0</v>
      </c>
      <c r="AC88" s="111">
        <v>0</v>
      </c>
      <c r="AD88" s="112">
        <v>0</v>
      </c>
      <c r="AE88" s="113"/>
    </row>
    <row r="89" spans="1:31" s="126" customFormat="1" x14ac:dyDescent="0.2">
      <c r="B89" s="144" t="s">
        <v>104</v>
      </c>
      <c r="D89" s="139">
        <f>SUM(D40:D88)</f>
        <v>5855</v>
      </c>
      <c r="E89" s="127">
        <f>SUM(E40:E88)</f>
        <v>4947</v>
      </c>
      <c r="F89" s="181">
        <f>E89/$D89</f>
        <v>0.84491887275832622</v>
      </c>
      <c r="G89" s="127">
        <f>SUM(G40:G88)</f>
        <v>3974</v>
      </c>
      <c r="H89" s="181">
        <f>G89/$D89</f>
        <v>0.67873612297181896</v>
      </c>
      <c r="I89" s="128"/>
      <c r="J89" s="128">
        <f>(SUMPRODUCT(G40:G88,J40:J88)/G89)</f>
        <v>4896.9866633115253</v>
      </c>
      <c r="K89" s="127">
        <f>SUM(K40:K88)</f>
        <v>3119</v>
      </c>
      <c r="L89" s="181">
        <f>K89/$D89</f>
        <v>0.53270708795900934</v>
      </c>
      <c r="M89" s="129"/>
      <c r="N89" s="129"/>
      <c r="O89" s="140">
        <f>(SUMPRODUCT(K40:K88,O40:O88)/K89)</f>
        <v>3574.5440846425136</v>
      </c>
      <c r="P89" s="127">
        <f>SUM(P40:P88)</f>
        <v>2811</v>
      </c>
      <c r="Q89" s="181">
        <f>P89/$D89</f>
        <v>0.48010247651579846</v>
      </c>
      <c r="R89" s="130"/>
      <c r="S89" s="141">
        <f>(SUMPRODUCT(P40:P88,S40:S88)/P89)</f>
        <v>1532.6321593738883</v>
      </c>
      <c r="T89" s="127">
        <f>SUM(T40:T88)</f>
        <v>950</v>
      </c>
      <c r="U89" s="181">
        <f>T89/$D89</f>
        <v>0.16225448334756618</v>
      </c>
      <c r="V89" s="131"/>
      <c r="W89" s="142">
        <f>(SUMPRODUCT(T40:T88,W40:W88)/T89)</f>
        <v>1208.6157894736841</v>
      </c>
      <c r="X89" s="127">
        <f>SUM(X40:X88)</f>
        <v>4484</v>
      </c>
      <c r="Y89" s="181">
        <f>X89/$D89</f>
        <v>0.76584116140051239</v>
      </c>
      <c r="Z89" s="132"/>
      <c r="AA89" s="143">
        <f>(SUMPRODUCT(X40:X88,AA40:AA88)/X89)</f>
        <v>9064.6795272078507</v>
      </c>
      <c r="AB89" s="127">
        <f>SUM(AB40:AB88)</f>
        <v>1341</v>
      </c>
      <c r="AC89" s="181">
        <f>AB89/$D89</f>
        <v>0.22903501280956448</v>
      </c>
      <c r="AD89" s="133"/>
      <c r="AE89" s="159">
        <f>(SUMPRODUCT(AB40:AB88,AE40:AE88)/AB89)</f>
        <v>6316.6017897091724</v>
      </c>
    </row>
    <row r="90" spans="1:31" s="7" customFormat="1" x14ac:dyDescent="0.2">
      <c r="B90" s="21"/>
      <c r="D90" s="27"/>
      <c r="E90" s="35"/>
      <c r="F90" s="36"/>
      <c r="G90" s="8"/>
      <c r="H90" s="48"/>
      <c r="I90" s="49"/>
      <c r="J90" s="50"/>
      <c r="K90" s="8"/>
      <c r="L90" s="63"/>
      <c r="M90" s="64"/>
      <c r="N90" s="64"/>
      <c r="O90" s="65"/>
      <c r="P90" s="8"/>
      <c r="Q90" s="76"/>
      <c r="R90" s="77"/>
      <c r="S90" s="78"/>
      <c r="T90" s="8"/>
      <c r="U90" s="89"/>
      <c r="V90" s="90"/>
      <c r="W90" s="91"/>
      <c r="X90" s="8"/>
      <c r="Y90" s="101"/>
      <c r="Z90" s="102"/>
      <c r="AA90" s="103"/>
      <c r="AB90" s="8"/>
      <c r="AC90" s="114"/>
      <c r="AD90" s="115"/>
      <c r="AE90" s="116"/>
    </row>
    <row r="91" spans="1:31" x14ac:dyDescent="0.2">
      <c r="B91" s="20" t="s">
        <v>105</v>
      </c>
      <c r="D91" s="26"/>
      <c r="E91" s="33"/>
      <c r="F91" s="34"/>
      <c r="H91" s="45"/>
      <c r="I91" s="46"/>
      <c r="J91" s="47"/>
      <c r="L91" s="60"/>
      <c r="M91" s="61"/>
      <c r="N91" s="61"/>
      <c r="O91" s="62"/>
      <c r="Q91" s="73"/>
      <c r="R91" s="74"/>
      <c r="S91" s="75"/>
      <c r="U91" s="86"/>
      <c r="V91" s="87"/>
      <c r="W91" s="88"/>
      <c r="Y91" s="98"/>
      <c r="Z91" s="99"/>
      <c r="AA91" s="100"/>
      <c r="AC91" s="111"/>
      <c r="AD91" s="112"/>
      <c r="AE91" s="113"/>
    </row>
    <row r="92" spans="1:31" x14ac:dyDescent="0.2">
      <c r="A92">
        <v>174376</v>
      </c>
      <c r="B92" s="18" t="s">
        <v>106</v>
      </c>
      <c r="C92" t="s">
        <v>107</v>
      </c>
      <c r="D92" s="26">
        <v>20</v>
      </c>
      <c r="E92" s="33">
        <v>20</v>
      </c>
      <c r="F92" s="34">
        <v>100</v>
      </c>
      <c r="G92" s="1">
        <v>20</v>
      </c>
      <c r="H92" s="45">
        <v>100</v>
      </c>
      <c r="I92" s="46">
        <v>61450</v>
      </c>
      <c r="J92" s="47">
        <v>3073</v>
      </c>
      <c r="K92">
        <v>20</v>
      </c>
      <c r="L92" s="60">
        <v>100</v>
      </c>
      <c r="M92" s="61">
        <v>46733</v>
      </c>
      <c r="N92" s="61">
        <v>10</v>
      </c>
      <c r="O92" s="62">
        <v>2337</v>
      </c>
      <c r="P92">
        <v>20</v>
      </c>
      <c r="Q92" s="73">
        <v>100</v>
      </c>
      <c r="R92" s="74">
        <v>9717</v>
      </c>
      <c r="S92" s="75">
        <v>486</v>
      </c>
      <c r="T92" s="1">
        <v>0</v>
      </c>
      <c r="U92" s="86">
        <v>0</v>
      </c>
      <c r="V92" s="87">
        <v>0</v>
      </c>
      <c r="W92" s="88"/>
      <c r="X92" s="1">
        <v>0</v>
      </c>
      <c r="Y92" s="98">
        <v>0</v>
      </c>
      <c r="Z92" s="99">
        <v>0</v>
      </c>
      <c r="AA92" s="100"/>
      <c r="AB92" s="1">
        <v>0</v>
      </c>
      <c r="AC92" s="111">
        <v>0</v>
      </c>
      <c r="AD92" s="112">
        <v>0</v>
      </c>
      <c r="AE92" s="113"/>
    </row>
    <row r="93" spans="1:31" x14ac:dyDescent="0.2">
      <c r="A93">
        <v>174473</v>
      </c>
      <c r="B93" s="18" t="s">
        <v>108</v>
      </c>
      <c r="C93" t="s">
        <v>107</v>
      </c>
      <c r="D93" s="26">
        <v>14</v>
      </c>
      <c r="E93" s="33">
        <v>14</v>
      </c>
      <c r="F93" s="34">
        <v>100</v>
      </c>
      <c r="G93" s="1">
        <v>14</v>
      </c>
      <c r="H93" s="45">
        <v>100</v>
      </c>
      <c r="I93" s="46">
        <v>14400</v>
      </c>
      <c r="J93" s="47">
        <v>1029</v>
      </c>
      <c r="K93">
        <v>0</v>
      </c>
      <c r="L93" s="60">
        <v>0</v>
      </c>
      <c r="M93" s="61">
        <v>0</v>
      </c>
      <c r="N93" s="61">
        <v>0</v>
      </c>
      <c r="O93" s="62"/>
      <c r="P93">
        <v>0</v>
      </c>
      <c r="Q93" s="73">
        <v>0</v>
      </c>
      <c r="R93" s="74">
        <v>0</v>
      </c>
      <c r="S93" s="75"/>
      <c r="T93" s="1">
        <v>14</v>
      </c>
      <c r="U93" s="86">
        <v>100</v>
      </c>
      <c r="V93" s="87">
        <v>14400</v>
      </c>
      <c r="W93" s="88">
        <v>1029</v>
      </c>
      <c r="X93" s="1">
        <v>1</v>
      </c>
      <c r="Y93" s="98">
        <v>7</v>
      </c>
      <c r="Z93" s="99">
        <v>5590</v>
      </c>
      <c r="AA93" s="100">
        <v>5590</v>
      </c>
      <c r="AB93" s="1">
        <v>1</v>
      </c>
      <c r="AC93" s="111">
        <v>7</v>
      </c>
      <c r="AD93" s="112">
        <v>5590</v>
      </c>
      <c r="AE93" s="113">
        <v>5590</v>
      </c>
    </row>
    <row r="94" spans="1:31" x14ac:dyDescent="0.2">
      <c r="A94">
        <v>173115</v>
      </c>
      <c r="B94" s="18" t="s">
        <v>109</v>
      </c>
      <c r="C94" t="s">
        <v>107</v>
      </c>
      <c r="D94" s="26">
        <v>451</v>
      </c>
      <c r="E94" s="33">
        <v>443</v>
      </c>
      <c r="F94" s="34">
        <v>98</v>
      </c>
      <c r="G94" s="1">
        <v>438</v>
      </c>
      <c r="H94" s="45">
        <v>97</v>
      </c>
      <c r="I94" s="46">
        <v>6457121</v>
      </c>
      <c r="J94" s="47">
        <v>14742</v>
      </c>
      <c r="K94">
        <v>154</v>
      </c>
      <c r="L94" s="60">
        <v>34</v>
      </c>
      <c r="M94" s="61">
        <v>529275</v>
      </c>
      <c r="N94" s="61">
        <v>55</v>
      </c>
      <c r="O94" s="62">
        <v>3437</v>
      </c>
      <c r="P94">
        <v>200</v>
      </c>
      <c r="Q94" s="73">
        <v>44</v>
      </c>
      <c r="R94" s="74">
        <v>741160</v>
      </c>
      <c r="S94" s="75">
        <v>3706</v>
      </c>
      <c r="T94" s="1">
        <v>428</v>
      </c>
      <c r="U94" s="86">
        <v>95</v>
      </c>
      <c r="V94" s="87">
        <v>5020537</v>
      </c>
      <c r="W94" s="88">
        <v>11730</v>
      </c>
      <c r="X94" s="1">
        <v>400</v>
      </c>
      <c r="Y94" s="98">
        <v>89</v>
      </c>
      <c r="Z94" s="99">
        <v>3156881</v>
      </c>
      <c r="AA94" s="100">
        <v>7892</v>
      </c>
      <c r="AB94" s="1">
        <v>42</v>
      </c>
      <c r="AC94" s="111">
        <v>9</v>
      </c>
      <c r="AD94" s="112">
        <v>414962</v>
      </c>
      <c r="AE94" s="113">
        <v>9880</v>
      </c>
    </row>
    <row r="95" spans="1:31" x14ac:dyDescent="0.2">
      <c r="A95">
        <v>174482</v>
      </c>
      <c r="B95" s="18" t="s">
        <v>110</v>
      </c>
      <c r="C95" t="s">
        <v>107</v>
      </c>
      <c r="D95" s="26">
        <v>181</v>
      </c>
      <c r="E95" s="33">
        <v>175</v>
      </c>
      <c r="F95" s="34">
        <v>97</v>
      </c>
      <c r="G95" s="1">
        <v>175</v>
      </c>
      <c r="H95" s="45">
        <v>97</v>
      </c>
      <c r="I95" s="46">
        <v>1954003</v>
      </c>
      <c r="J95" s="47">
        <v>11166</v>
      </c>
      <c r="K95">
        <v>55</v>
      </c>
      <c r="L95" s="60">
        <v>30</v>
      </c>
      <c r="M95" s="61">
        <v>168181</v>
      </c>
      <c r="N95" s="61">
        <v>48</v>
      </c>
      <c r="O95" s="62">
        <v>3058</v>
      </c>
      <c r="P95">
        <v>76</v>
      </c>
      <c r="Q95" s="73">
        <v>42</v>
      </c>
      <c r="R95" s="74">
        <v>277984</v>
      </c>
      <c r="S95" s="75">
        <v>3658</v>
      </c>
      <c r="T95" s="1">
        <v>175</v>
      </c>
      <c r="U95" s="86">
        <v>97</v>
      </c>
      <c r="V95" s="87">
        <v>1448555</v>
      </c>
      <c r="W95" s="88">
        <v>8277</v>
      </c>
      <c r="X95" s="1">
        <v>150</v>
      </c>
      <c r="Y95" s="98">
        <v>83</v>
      </c>
      <c r="Z95" s="99">
        <v>1081198</v>
      </c>
      <c r="AA95" s="100">
        <v>7208</v>
      </c>
      <c r="AB95" s="1">
        <v>42</v>
      </c>
      <c r="AC95" s="111">
        <v>23</v>
      </c>
      <c r="AD95" s="112">
        <v>316616</v>
      </c>
      <c r="AE95" s="113">
        <v>7538</v>
      </c>
    </row>
    <row r="96" spans="1:31" x14ac:dyDescent="0.2">
      <c r="A96">
        <v>174491</v>
      </c>
      <c r="B96" s="18" t="s">
        <v>111</v>
      </c>
      <c r="C96" t="s">
        <v>107</v>
      </c>
      <c r="D96" s="26">
        <v>600</v>
      </c>
      <c r="E96" s="33">
        <v>594</v>
      </c>
      <c r="F96" s="34">
        <v>99</v>
      </c>
      <c r="G96" s="1">
        <v>590</v>
      </c>
      <c r="H96" s="45">
        <v>98</v>
      </c>
      <c r="I96" s="46">
        <v>7415145</v>
      </c>
      <c r="J96" s="47">
        <v>12568</v>
      </c>
      <c r="K96">
        <v>154</v>
      </c>
      <c r="L96" s="60">
        <v>26</v>
      </c>
      <c r="M96" s="61">
        <v>475999</v>
      </c>
      <c r="N96" s="61">
        <v>152</v>
      </c>
      <c r="O96" s="62">
        <v>3091</v>
      </c>
      <c r="P96">
        <v>212</v>
      </c>
      <c r="Q96" s="73">
        <v>35</v>
      </c>
      <c r="R96" s="74">
        <v>790438</v>
      </c>
      <c r="S96" s="75">
        <v>3728</v>
      </c>
      <c r="T96" s="1">
        <v>589</v>
      </c>
      <c r="U96" s="86">
        <v>98</v>
      </c>
      <c r="V96" s="87">
        <v>5830126</v>
      </c>
      <c r="W96" s="88">
        <v>9898</v>
      </c>
      <c r="X96" s="1">
        <v>421</v>
      </c>
      <c r="Y96" s="98">
        <v>70</v>
      </c>
      <c r="Z96" s="99">
        <v>3618152</v>
      </c>
      <c r="AA96" s="100">
        <v>8594</v>
      </c>
      <c r="AB96" s="1">
        <v>128</v>
      </c>
      <c r="AC96" s="111">
        <v>21</v>
      </c>
      <c r="AD96" s="112">
        <v>1170615</v>
      </c>
      <c r="AE96" s="113">
        <v>9145</v>
      </c>
    </row>
    <row r="97" spans="1:31" x14ac:dyDescent="0.2">
      <c r="A97">
        <v>174507</v>
      </c>
      <c r="B97" s="18" t="s">
        <v>112</v>
      </c>
      <c r="C97" t="s">
        <v>107</v>
      </c>
      <c r="D97" s="26">
        <v>489</v>
      </c>
      <c r="E97" s="33">
        <v>388</v>
      </c>
      <c r="F97" s="34">
        <v>79</v>
      </c>
      <c r="G97" s="1">
        <v>301</v>
      </c>
      <c r="H97" s="45">
        <v>62</v>
      </c>
      <c r="I97" s="46">
        <v>7360069</v>
      </c>
      <c r="J97" s="47">
        <v>24452</v>
      </c>
      <c r="K97">
        <v>44</v>
      </c>
      <c r="L97" s="60">
        <v>9</v>
      </c>
      <c r="M97" s="61">
        <v>168864</v>
      </c>
      <c r="N97" s="61">
        <v>68</v>
      </c>
      <c r="O97" s="62">
        <v>3838</v>
      </c>
      <c r="P97">
        <v>27</v>
      </c>
      <c r="Q97" s="73">
        <v>6</v>
      </c>
      <c r="R97" s="74">
        <v>106064</v>
      </c>
      <c r="S97" s="75">
        <v>3928</v>
      </c>
      <c r="T97" s="1">
        <v>295</v>
      </c>
      <c r="U97" s="86">
        <v>60</v>
      </c>
      <c r="V97" s="87">
        <v>6915391</v>
      </c>
      <c r="W97" s="88">
        <v>23442</v>
      </c>
      <c r="X97" s="1">
        <v>199</v>
      </c>
      <c r="Y97" s="98">
        <v>41</v>
      </c>
      <c r="Z97" s="99">
        <v>866038</v>
      </c>
      <c r="AA97" s="100">
        <v>4352</v>
      </c>
      <c r="AB97" s="1">
        <v>32</v>
      </c>
      <c r="AC97" s="111">
        <v>7</v>
      </c>
      <c r="AD97" s="112">
        <v>150006</v>
      </c>
      <c r="AE97" s="113">
        <v>4688</v>
      </c>
    </row>
    <row r="98" spans="1:31" x14ac:dyDescent="0.2">
      <c r="A98">
        <v>174525</v>
      </c>
      <c r="B98" s="18" t="s">
        <v>113</v>
      </c>
      <c r="C98" t="s">
        <v>107</v>
      </c>
      <c r="D98" s="26">
        <v>520</v>
      </c>
      <c r="E98" s="33">
        <v>516</v>
      </c>
      <c r="F98" s="34">
        <v>99</v>
      </c>
      <c r="G98" s="1">
        <v>513</v>
      </c>
      <c r="H98" s="45">
        <v>99</v>
      </c>
      <c r="I98" s="46">
        <v>8088330</v>
      </c>
      <c r="J98" s="47">
        <v>15767</v>
      </c>
      <c r="K98">
        <v>83</v>
      </c>
      <c r="L98" s="60">
        <v>16</v>
      </c>
      <c r="M98" s="61">
        <v>264022</v>
      </c>
      <c r="N98" s="61">
        <v>84</v>
      </c>
      <c r="O98" s="62">
        <v>3181</v>
      </c>
      <c r="P98">
        <v>157</v>
      </c>
      <c r="Q98" s="73">
        <v>30</v>
      </c>
      <c r="R98" s="74">
        <v>629185</v>
      </c>
      <c r="S98" s="75">
        <v>4008</v>
      </c>
      <c r="T98" s="1">
        <v>513</v>
      </c>
      <c r="U98" s="86">
        <v>99</v>
      </c>
      <c r="V98" s="87">
        <v>6998852</v>
      </c>
      <c r="W98" s="88">
        <v>13643</v>
      </c>
      <c r="X98" s="1">
        <v>332</v>
      </c>
      <c r="Y98" s="98">
        <v>64</v>
      </c>
      <c r="Z98" s="99">
        <v>3177380</v>
      </c>
      <c r="AA98" s="100">
        <v>9570</v>
      </c>
      <c r="AB98" s="1">
        <v>133</v>
      </c>
      <c r="AC98" s="111">
        <v>26</v>
      </c>
      <c r="AD98" s="112">
        <v>1318324</v>
      </c>
      <c r="AE98" s="113">
        <v>9912</v>
      </c>
    </row>
    <row r="99" spans="1:31" x14ac:dyDescent="0.2">
      <c r="A99">
        <v>174570</v>
      </c>
      <c r="B99" s="18" t="s">
        <v>114</v>
      </c>
      <c r="C99" t="s">
        <v>107</v>
      </c>
      <c r="D99" s="26">
        <v>576</v>
      </c>
      <c r="E99" s="33">
        <v>573</v>
      </c>
      <c r="F99" s="34">
        <v>99</v>
      </c>
      <c r="G99" s="1">
        <v>571</v>
      </c>
      <c r="H99" s="45">
        <v>99</v>
      </c>
      <c r="I99" s="46">
        <v>8498496</v>
      </c>
      <c r="J99" s="47">
        <v>14884</v>
      </c>
      <c r="K99">
        <v>147</v>
      </c>
      <c r="L99" s="60">
        <v>26</v>
      </c>
      <c r="M99" s="61">
        <v>475906</v>
      </c>
      <c r="N99" s="61">
        <v>140</v>
      </c>
      <c r="O99" s="62">
        <v>3237</v>
      </c>
      <c r="P99">
        <v>223</v>
      </c>
      <c r="Q99" s="73">
        <v>39</v>
      </c>
      <c r="R99" s="74">
        <v>867606</v>
      </c>
      <c r="S99" s="75">
        <v>3891</v>
      </c>
      <c r="T99" s="1">
        <v>566</v>
      </c>
      <c r="U99" s="86">
        <v>98</v>
      </c>
      <c r="V99" s="87">
        <v>6895104</v>
      </c>
      <c r="W99" s="88">
        <v>12182</v>
      </c>
      <c r="X99" s="1">
        <v>427</v>
      </c>
      <c r="Y99" s="98">
        <v>74</v>
      </c>
      <c r="Z99" s="99">
        <v>5042146</v>
      </c>
      <c r="AA99" s="100">
        <v>11808</v>
      </c>
      <c r="AB99" s="1">
        <v>193</v>
      </c>
      <c r="AC99" s="111">
        <v>34</v>
      </c>
      <c r="AD99" s="112">
        <v>1804542</v>
      </c>
      <c r="AE99" s="113">
        <v>9350</v>
      </c>
    </row>
    <row r="100" spans="1:31" x14ac:dyDescent="0.2">
      <c r="A100">
        <v>174604</v>
      </c>
      <c r="B100" s="18" t="s">
        <v>115</v>
      </c>
      <c r="C100" t="s">
        <v>107</v>
      </c>
      <c r="D100" s="26">
        <v>49</v>
      </c>
      <c r="E100" s="33">
        <v>47</v>
      </c>
      <c r="F100" s="34">
        <v>96</v>
      </c>
      <c r="G100" s="1">
        <v>47</v>
      </c>
      <c r="H100" s="45">
        <v>96</v>
      </c>
      <c r="I100" s="46">
        <v>418253</v>
      </c>
      <c r="J100" s="47">
        <v>8899</v>
      </c>
      <c r="K100">
        <v>16</v>
      </c>
      <c r="L100" s="60">
        <v>33</v>
      </c>
      <c r="M100" s="61">
        <v>48658</v>
      </c>
      <c r="N100" s="61">
        <v>12</v>
      </c>
      <c r="O100" s="62">
        <v>3041</v>
      </c>
      <c r="P100">
        <v>22</v>
      </c>
      <c r="Q100" s="73">
        <v>45</v>
      </c>
      <c r="R100" s="74">
        <v>84692</v>
      </c>
      <c r="S100" s="75">
        <v>3850</v>
      </c>
      <c r="T100" s="1">
        <v>47</v>
      </c>
      <c r="U100" s="86">
        <v>96</v>
      </c>
      <c r="V100" s="87">
        <v>273703</v>
      </c>
      <c r="W100" s="88">
        <v>5823</v>
      </c>
      <c r="X100" s="1">
        <v>43</v>
      </c>
      <c r="Y100" s="98">
        <v>88</v>
      </c>
      <c r="Z100" s="99">
        <v>409345</v>
      </c>
      <c r="AA100" s="100">
        <v>9520</v>
      </c>
      <c r="AB100" s="1">
        <v>19</v>
      </c>
      <c r="AC100" s="111">
        <v>39</v>
      </c>
      <c r="AD100" s="112">
        <v>206661</v>
      </c>
      <c r="AE100" s="113">
        <v>10877</v>
      </c>
    </row>
    <row r="101" spans="1:31" x14ac:dyDescent="0.2">
      <c r="A101">
        <v>175014</v>
      </c>
      <c r="B101" s="18" t="s">
        <v>116</v>
      </c>
      <c r="C101" t="s">
        <v>107</v>
      </c>
      <c r="D101" s="26">
        <v>776</v>
      </c>
      <c r="E101" s="33">
        <v>774</v>
      </c>
      <c r="F101" s="34">
        <v>100</v>
      </c>
      <c r="G101" s="1">
        <v>774</v>
      </c>
      <c r="H101" s="45">
        <v>100</v>
      </c>
      <c r="I101" s="46">
        <v>10239550</v>
      </c>
      <c r="J101" s="47">
        <v>13229</v>
      </c>
      <c r="K101">
        <v>159</v>
      </c>
      <c r="L101" s="60">
        <v>20</v>
      </c>
      <c r="M101" s="61">
        <v>498303</v>
      </c>
      <c r="N101" s="61">
        <v>158</v>
      </c>
      <c r="O101" s="62">
        <v>3134</v>
      </c>
      <c r="P101">
        <v>246</v>
      </c>
      <c r="Q101" s="73">
        <v>32</v>
      </c>
      <c r="R101" s="74">
        <v>1317097</v>
      </c>
      <c r="S101" s="75">
        <v>5354</v>
      </c>
      <c r="T101" s="1">
        <v>763</v>
      </c>
      <c r="U101" s="86">
        <v>98</v>
      </c>
      <c r="V101" s="87">
        <v>7895568</v>
      </c>
      <c r="W101" s="88">
        <v>10348</v>
      </c>
      <c r="X101" s="1">
        <v>685</v>
      </c>
      <c r="Y101" s="98">
        <v>88</v>
      </c>
      <c r="Z101" s="99">
        <v>5653174</v>
      </c>
      <c r="AA101" s="100">
        <v>8253</v>
      </c>
      <c r="AB101" s="1">
        <v>167</v>
      </c>
      <c r="AC101" s="111">
        <v>22</v>
      </c>
      <c r="AD101" s="112">
        <v>1464157</v>
      </c>
      <c r="AE101" s="113">
        <v>8767</v>
      </c>
    </row>
    <row r="102" spans="1:31" x14ac:dyDescent="0.2">
      <c r="A102">
        <v>173939</v>
      </c>
      <c r="B102" s="18" t="s">
        <v>117</v>
      </c>
      <c r="C102" t="s">
        <v>107</v>
      </c>
      <c r="D102" s="26">
        <v>211</v>
      </c>
      <c r="E102" s="33">
        <v>210</v>
      </c>
      <c r="F102" s="34">
        <v>100</v>
      </c>
      <c r="G102" s="1">
        <v>209</v>
      </c>
      <c r="H102" s="45">
        <v>99</v>
      </c>
      <c r="I102" s="46">
        <v>2993559</v>
      </c>
      <c r="J102" s="47">
        <v>14323</v>
      </c>
      <c r="K102">
        <v>81</v>
      </c>
      <c r="L102" s="60">
        <v>38</v>
      </c>
      <c r="M102" s="61">
        <v>297754</v>
      </c>
      <c r="N102" s="61">
        <v>37</v>
      </c>
      <c r="O102" s="62">
        <v>3676</v>
      </c>
      <c r="P102">
        <v>100</v>
      </c>
      <c r="Q102" s="73">
        <v>47</v>
      </c>
      <c r="R102" s="74">
        <v>371159</v>
      </c>
      <c r="S102" s="75">
        <v>3712</v>
      </c>
      <c r="T102" s="1">
        <v>209</v>
      </c>
      <c r="U102" s="86">
        <v>99</v>
      </c>
      <c r="V102" s="87">
        <v>2257559</v>
      </c>
      <c r="W102" s="88">
        <v>10802</v>
      </c>
      <c r="X102" s="1">
        <v>173</v>
      </c>
      <c r="Y102" s="98">
        <v>82</v>
      </c>
      <c r="Z102" s="99">
        <v>1650765</v>
      </c>
      <c r="AA102" s="100">
        <v>9542</v>
      </c>
      <c r="AB102" s="1">
        <v>42</v>
      </c>
      <c r="AC102" s="111">
        <v>20</v>
      </c>
      <c r="AD102" s="112">
        <v>366568</v>
      </c>
      <c r="AE102" s="113">
        <v>8728</v>
      </c>
    </row>
    <row r="103" spans="1:31" x14ac:dyDescent="0.2">
      <c r="A103">
        <v>174534</v>
      </c>
      <c r="B103" s="18" t="s">
        <v>118</v>
      </c>
      <c r="C103" t="s">
        <v>107</v>
      </c>
      <c r="D103" s="26">
        <v>30</v>
      </c>
      <c r="E103" s="33">
        <v>30</v>
      </c>
      <c r="F103" s="34">
        <v>100</v>
      </c>
      <c r="G103" s="1">
        <v>30</v>
      </c>
      <c r="H103" s="45">
        <v>100</v>
      </c>
      <c r="I103" s="46">
        <v>122085</v>
      </c>
      <c r="J103" s="47">
        <v>4070</v>
      </c>
      <c r="K103">
        <v>10</v>
      </c>
      <c r="L103" s="60">
        <v>33</v>
      </c>
      <c r="M103" s="61">
        <v>18335</v>
      </c>
      <c r="N103" s="61">
        <v>4</v>
      </c>
      <c r="O103" s="62">
        <v>1834</v>
      </c>
      <c r="P103">
        <v>12</v>
      </c>
      <c r="Q103" s="73">
        <v>40</v>
      </c>
      <c r="R103" s="74">
        <v>24263</v>
      </c>
      <c r="S103" s="75">
        <v>2022</v>
      </c>
      <c r="T103" s="1">
        <v>30</v>
      </c>
      <c r="U103" s="86">
        <v>100</v>
      </c>
      <c r="V103" s="87">
        <v>58512</v>
      </c>
      <c r="W103" s="88">
        <v>1950</v>
      </c>
      <c r="X103" s="1">
        <v>25</v>
      </c>
      <c r="Y103" s="98">
        <v>83</v>
      </c>
      <c r="Z103" s="99">
        <v>154600</v>
      </c>
      <c r="AA103" s="100">
        <v>6184</v>
      </c>
      <c r="AB103" s="1">
        <v>4</v>
      </c>
      <c r="AC103" s="111">
        <v>13</v>
      </c>
      <c r="AD103" s="112">
        <v>22500</v>
      </c>
      <c r="AE103" s="113">
        <v>5625</v>
      </c>
    </row>
    <row r="104" spans="1:31" x14ac:dyDescent="0.2">
      <c r="A104">
        <v>449214</v>
      </c>
      <c r="B104" s="18" t="s">
        <v>119</v>
      </c>
      <c r="C104" t="s">
        <v>107</v>
      </c>
      <c r="D104" s="26">
        <v>168</v>
      </c>
      <c r="E104" s="33">
        <v>167</v>
      </c>
      <c r="F104" s="34">
        <v>99</v>
      </c>
      <c r="G104" s="1">
        <v>166</v>
      </c>
      <c r="H104" s="45">
        <v>99</v>
      </c>
      <c r="I104" s="46">
        <v>1811853</v>
      </c>
      <c r="J104" s="47">
        <v>10915</v>
      </c>
      <c r="K104">
        <v>53</v>
      </c>
      <c r="L104" s="60">
        <v>32</v>
      </c>
      <c r="M104" s="61">
        <v>165214</v>
      </c>
      <c r="N104" s="61">
        <v>38</v>
      </c>
      <c r="O104" s="62">
        <v>3117</v>
      </c>
      <c r="P104">
        <v>56</v>
      </c>
      <c r="Q104" s="73">
        <v>33</v>
      </c>
      <c r="R104" s="74">
        <v>200533</v>
      </c>
      <c r="S104" s="75">
        <v>3581</v>
      </c>
      <c r="T104" s="1">
        <v>164</v>
      </c>
      <c r="U104" s="86">
        <v>98</v>
      </c>
      <c r="V104" s="87">
        <v>1392231</v>
      </c>
      <c r="W104" s="88">
        <v>8489</v>
      </c>
      <c r="X104" s="1">
        <v>127</v>
      </c>
      <c r="Y104" s="98">
        <v>76</v>
      </c>
      <c r="Z104" s="99">
        <v>968622</v>
      </c>
      <c r="AA104" s="100">
        <v>7627</v>
      </c>
      <c r="AB104" s="1">
        <v>26</v>
      </c>
      <c r="AC104" s="111">
        <v>15</v>
      </c>
      <c r="AD104" s="112">
        <v>244942</v>
      </c>
      <c r="AE104" s="113">
        <v>9421</v>
      </c>
    </row>
    <row r="105" spans="1:31" x14ac:dyDescent="0.2">
      <c r="A105">
        <v>445221</v>
      </c>
      <c r="B105" s="18" t="s">
        <v>120</v>
      </c>
      <c r="C105" t="s">
        <v>107</v>
      </c>
      <c r="D105" s="26">
        <v>327</v>
      </c>
      <c r="E105" s="33">
        <v>310</v>
      </c>
      <c r="F105" s="34">
        <v>95</v>
      </c>
      <c r="G105" s="1">
        <v>290</v>
      </c>
      <c r="H105" s="45">
        <v>89</v>
      </c>
      <c r="I105" s="46">
        <v>1307022</v>
      </c>
      <c r="J105" s="47">
        <v>4507</v>
      </c>
      <c r="K105">
        <v>198</v>
      </c>
      <c r="L105" s="60">
        <v>61</v>
      </c>
      <c r="M105" s="61">
        <v>456192</v>
      </c>
      <c r="N105" s="61">
        <v>63</v>
      </c>
      <c r="O105" s="62">
        <v>2304</v>
      </c>
      <c r="P105">
        <v>245</v>
      </c>
      <c r="Q105" s="73">
        <v>75</v>
      </c>
      <c r="R105" s="74">
        <v>507150</v>
      </c>
      <c r="S105" s="75">
        <v>2070</v>
      </c>
      <c r="T105" s="1">
        <v>164</v>
      </c>
      <c r="U105" s="86">
        <v>50</v>
      </c>
      <c r="V105" s="87">
        <v>270600</v>
      </c>
      <c r="W105" s="88">
        <v>1650</v>
      </c>
      <c r="X105" s="1">
        <v>310</v>
      </c>
      <c r="Y105" s="98">
        <v>95</v>
      </c>
      <c r="Z105" s="99">
        <v>2114200</v>
      </c>
      <c r="AA105" s="100">
        <v>6820</v>
      </c>
      <c r="AB105" s="1">
        <v>186</v>
      </c>
      <c r="AC105" s="111">
        <v>57</v>
      </c>
      <c r="AD105" s="112">
        <v>1209000</v>
      </c>
      <c r="AE105" s="113">
        <v>6500</v>
      </c>
    </row>
    <row r="106" spans="1:31" x14ac:dyDescent="0.2">
      <c r="A106">
        <v>447342</v>
      </c>
      <c r="B106" s="18" t="s">
        <v>121</v>
      </c>
      <c r="C106" t="s">
        <v>107</v>
      </c>
      <c r="D106" s="26">
        <v>621</v>
      </c>
      <c r="E106" s="33">
        <v>588</v>
      </c>
      <c r="F106" s="34">
        <v>95</v>
      </c>
      <c r="G106" s="1">
        <v>588</v>
      </c>
      <c r="H106" s="45">
        <v>95</v>
      </c>
      <c r="I106" s="46">
        <v>10627730</v>
      </c>
      <c r="J106" s="47">
        <v>18074</v>
      </c>
      <c r="K106">
        <v>101</v>
      </c>
      <c r="L106" s="60">
        <v>16</v>
      </c>
      <c r="M106" s="61">
        <v>342154</v>
      </c>
      <c r="N106" s="61">
        <v>106</v>
      </c>
      <c r="O106" s="62">
        <v>3388</v>
      </c>
      <c r="P106">
        <v>372</v>
      </c>
      <c r="Q106" s="73">
        <v>60</v>
      </c>
      <c r="R106" s="74">
        <v>1263806</v>
      </c>
      <c r="S106" s="75">
        <v>3397</v>
      </c>
      <c r="T106" s="1">
        <v>588</v>
      </c>
      <c r="U106" s="86">
        <v>95</v>
      </c>
      <c r="V106" s="87">
        <v>8812790</v>
      </c>
      <c r="W106" s="88">
        <v>14988</v>
      </c>
      <c r="X106" s="1">
        <v>415</v>
      </c>
      <c r="Y106" s="98">
        <v>67</v>
      </c>
      <c r="Z106" s="99">
        <v>3211404</v>
      </c>
      <c r="AA106" s="100">
        <v>7738</v>
      </c>
      <c r="AB106" s="1">
        <v>79</v>
      </c>
      <c r="AC106" s="111">
        <v>13</v>
      </c>
      <c r="AD106" s="112">
        <v>722903</v>
      </c>
      <c r="AE106" s="113">
        <v>9151</v>
      </c>
    </row>
    <row r="107" spans="1:31" x14ac:dyDescent="0.2">
      <c r="A107">
        <v>174765</v>
      </c>
      <c r="B107" s="18" t="s">
        <v>122</v>
      </c>
      <c r="C107" t="s">
        <v>107</v>
      </c>
      <c r="D107" s="26">
        <v>451</v>
      </c>
      <c r="E107" s="33">
        <v>425</v>
      </c>
      <c r="F107" s="34">
        <v>94</v>
      </c>
      <c r="G107" s="1">
        <v>418</v>
      </c>
      <c r="H107" s="45">
        <v>93</v>
      </c>
      <c r="I107" s="46">
        <v>6387740</v>
      </c>
      <c r="J107" s="47">
        <v>15282</v>
      </c>
      <c r="K107">
        <v>117</v>
      </c>
      <c r="L107" s="60">
        <v>26</v>
      </c>
      <c r="M107" s="61">
        <v>401933</v>
      </c>
      <c r="N107" s="61">
        <v>120</v>
      </c>
      <c r="O107" s="62">
        <v>3435</v>
      </c>
      <c r="P107">
        <v>177</v>
      </c>
      <c r="Q107" s="73">
        <v>39</v>
      </c>
      <c r="R107" s="74">
        <v>622306</v>
      </c>
      <c r="S107" s="75">
        <v>3516</v>
      </c>
      <c r="T107" s="1">
        <v>417</v>
      </c>
      <c r="U107" s="86">
        <v>92</v>
      </c>
      <c r="V107" s="87">
        <v>5078701</v>
      </c>
      <c r="W107" s="88">
        <v>12179</v>
      </c>
      <c r="X107" s="1">
        <v>328</v>
      </c>
      <c r="Y107" s="98">
        <v>73</v>
      </c>
      <c r="Z107" s="99">
        <v>3260796</v>
      </c>
      <c r="AA107" s="100">
        <v>9941</v>
      </c>
      <c r="AB107" s="1">
        <v>93</v>
      </c>
      <c r="AC107" s="111">
        <v>21</v>
      </c>
      <c r="AD107" s="112">
        <v>1059183</v>
      </c>
      <c r="AE107" s="113">
        <v>11389</v>
      </c>
    </row>
    <row r="108" spans="1:31" x14ac:dyDescent="0.2">
      <c r="A108">
        <v>175236</v>
      </c>
      <c r="B108" s="18" t="s">
        <v>123</v>
      </c>
      <c r="C108" t="s">
        <v>107</v>
      </c>
      <c r="D108" s="26">
        <v>58</v>
      </c>
      <c r="E108" s="33">
        <v>54</v>
      </c>
      <c r="F108" s="34">
        <v>93</v>
      </c>
      <c r="G108" s="1">
        <v>54</v>
      </c>
      <c r="H108" s="45">
        <v>93</v>
      </c>
      <c r="I108" s="46">
        <v>288305</v>
      </c>
      <c r="J108" s="47">
        <v>5339</v>
      </c>
      <c r="K108">
        <v>48</v>
      </c>
      <c r="L108" s="60">
        <v>83</v>
      </c>
      <c r="M108" s="61">
        <v>141090</v>
      </c>
      <c r="N108" s="61">
        <v>9</v>
      </c>
      <c r="O108" s="62">
        <v>2939</v>
      </c>
      <c r="P108">
        <v>40</v>
      </c>
      <c r="Q108" s="73">
        <v>69</v>
      </c>
      <c r="R108" s="74">
        <v>143115</v>
      </c>
      <c r="S108" s="75">
        <v>3578</v>
      </c>
      <c r="T108" s="1">
        <v>0</v>
      </c>
      <c r="U108" s="86">
        <v>0</v>
      </c>
      <c r="V108" s="87">
        <v>0</v>
      </c>
      <c r="W108" s="88"/>
      <c r="X108" s="1">
        <v>0</v>
      </c>
      <c r="Y108" s="98">
        <v>0</v>
      </c>
      <c r="Z108" s="99">
        <v>0</v>
      </c>
      <c r="AA108" s="100"/>
      <c r="AB108" s="1">
        <v>0</v>
      </c>
      <c r="AC108" s="111">
        <v>0</v>
      </c>
      <c r="AD108" s="112">
        <v>0</v>
      </c>
      <c r="AE108" s="113"/>
    </row>
    <row r="109" spans="1:31" x14ac:dyDescent="0.2">
      <c r="A109">
        <v>173063</v>
      </c>
      <c r="B109" s="18" t="s">
        <v>124</v>
      </c>
      <c r="C109" t="s">
        <v>107</v>
      </c>
      <c r="D109" s="26">
        <v>479</v>
      </c>
      <c r="E109" s="33">
        <v>363</v>
      </c>
      <c r="F109" s="34">
        <v>76</v>
      </c>
      <c r="G109" s="1">
        <v>329</v>
      </c>
      <c r="H109" s="45">
        <v>69</v>
      </c>
      <c r="I109" s="46">
        <v>8010212</v>
      </c>
      <c r="J109" s="47">
        <v>24347</v>
      </c>
      <c r="K109">
        <v>47</v>
      </c>
      <c r="L109" s="60">
        <v>10</v>
      </c>
      <c r="M109" s="61">
        <v>160234</v>
      </c>
      <c r="N109" s="61">
        <v>45</v>
      </c>
      <c r="O109" s="62">
        <v>3409</v>
      </c>
      <c r="P109">
        <v>25</v>
      </c>
      <c r="Q109" s="73">
        <v>5</v>
      </c>
      <c r="R109" s="74">
        <v>89512</v>
      </c>
      <c r="S109" s="75">
        <v>3580</v>
      </c>
      <c r="T109" s="1">
        <v>328</v>
      </c>
      <c r="U109" s="86">
        <v>68</v>
      </c>
      <c r="V109" s="87">
        <v>7644966</v>
      </c>
      <c r="W109" s="88">
        <v>23308</v>
      </c>
      <c r="X109" s="1">
        <v>260</v>
      </c>
      <c r="Y109" s="98">
        <v>54</v>
      </c>
      <c r="Z109" s="99">
        <v>1298369</v>
      </c>
      <c r="AA109" s="100">
        <v>4994</v>
      </c>
      <c r="AB109" s="1">
        <v>54</v>
      </c>
      <c r="AC109" s="111">
        <v>11</v>
      </c>
      <c r="AD109" s="112">
        <v>337224</v>
      </c>
      <c r="AE109" s="113">
        <v>6245</v>
      </c>
    </row>
    <row r="110" spans="1:31" x14ac:dyDescent="0.2">
      <c r="A110">
        <v>174738</v>
      </c>
      <c r="B110" s="18" t="s">
        <v>125</v>
      </c>
      <c r="C110" t="s">
        <v>107</v>
      </c>
      <c r="D110" s="26">
        <v>175</v>
      </c>
      <c r="E110" s="33">
        <v>162</v>
      </c>
      <c r="F110" s="34">
        <v>93</v>
      </c>
      <c r="G110" s="1">
        <v>153</v>
      </c>
      <c r="H110" s="45">
        <v>87</v>
      </c>
      <c r="I110" s="46">
        <v>729996</v>
      </c>
      <c r="J110" s="47">
        <v>4771</v>
      </c>
      <c r="K110">
        <v>52</v>
      </c>
      <c r="L110" s="60">
        <v>30</v>
      </c>
      <c r="M110" s="61">
        <v>157196</v>
      </c>
      <c r="N110" s="61">
        <v>50</v>
      </c>
      <c r="O110" s="62">
        <v>3023</v>
      </c>
      <c r="P110">
        <v>12</v>
      </c>
      <c r="Q110" s="73">
        <v>7</v>
      </c>
      <c r="R110" s="74">
        <v>43440</v>
      </c>
      <c r="S110" s="75">
        <v>3620</v>
      </c>
      <c r="T110" s="1">
        <v>152</v>
      </c>
      <c r="U110" s="86">
        <v>87</v>
      </c>
      <c r="V110" s="87">
        <v>483185</v>
      </c>
      <c r="W110" s="88">
        <v>3179</v>
      </c>
      <c r="X110" s="1">
        <v>85</v>
      </c>
      <c r="Y110" s="98">
        <v>49</v>
      </c>
      <c r="Z110" s="99">
        <v>411564</v>
      </c>
      <c r="AA110" s="100">
        <v>4842</v>
      </c>
      <c r="AB110" s="1">
        <v>10</v>
      </c>
      <c r="AC110" s="111">
        <v>6</v>
      </c>
      <c r="AD110" s="112">
        <v>66840</v>
      </c>
      <c r="AE110" s="113">
        <v>6684</v>
      </c>
    </row>
    <row r="111" spans="1:31" x14ac:dyDescent="0.2">
      <c r="A111">
        <v>174783</v>
      </c>
      <c r="B111" s="18" t="s">
        <v>126</v>
      </c>
      <c r="C111" t="s">
        <v>107</v>
      </c>
      <c r="D111" s="26">
        <v>103</v>
      </c>
      <c r="E111" s="33">
        <v>94</v>
      </c>
      <c r="F111" s="34">
        <v>91</v>
      </c>
      <c r="G111" s="1">
        <v>91</v>
      </c>
      <c r="H111" s="45">
        <v>88</v>
      </c>
      <c r="I111" s="46">
        <v>798811</v>
      </c>
      <c r="J111" s="47">
        <v>8778</v>
      </c>
      <c r="K111">
        <v>27</v>
      </c>
      <c r="L111" s="60">
        <v>26</v>
      </c>
      <c r="M111" s="61">
        <v>81267</v>
      </c>
      <c r="N111" s="61">
        <v>19</v>
      </c>
      <c r="O111" s="62">
        <v>3010</v>
      </c>
      <c r="P111">
        <v>21</v>
      </c>
      <c r="Q111" s="73">
        <v>20</v>
      </c>
      <c r="R111" s="74">
        <v>83280</v>
      </c>
      <c r="S111" s="75">
        <v>3966</v>
      </c>
      <c r="T111" s="1">
        <v>84</v>
      </c>
      <c r="U111" s="86">
        <v>82</v>
      </c>
      <c r="V111" s="87">
        <v>610389</v>
      </c>
      <c r="W111" s="88">
        <v>7267</v>
      </c>
      <c r="X111" s="1">
        <v>76</v>
      </c>
      <c r="Y111" s="98">
        <v>74</v>
      </c>
      <c r="Z111" s="99">
        <v>637353</v>
      </c>
      <c r="AA111" s="100">
        <v>8386</v>
      </c>
      <c r="AB111" s="1">
        <v>18</v>
      </c>
      <c r="AC111" s="111">
        <v>17</v>
      </c>
      <c r="AD111" s="112">
        <v>215982</v>
      </c>
      <c r="AE111" s="113">
        <v>11999</v>
      </c>
    </row>
    <row r="112" spans="1:31" x14ac:dyDescent="0.2">
      <c r="A112">
        <v>174756</v>
      </c>
      <c r="B112" s="18" t="s">
        <v>127</v>
      </c>
      <c r="C112" t="s">
        <v>107</v>
      </c>
      <c r="D112" s="26">
        <v>207</v>
      </c>
      <c r="E112" s="33">
        <v>205</v>
      </c>
      <c r="F112" s="34">
        <v>99</v>
      </c>
      <c r="G112" s="1">
        <v>204</v>
      </c>
      <c r="H112" s="45">
        <v>99</v>
      </c>
      <c r="I112" s="46">
        <v>1274409</v>
      </c>
      <c r="J112" s="47">
        <v>6247</v>
      </c>
      <c r="K112">
        <v>67</v>
      </c>
      <c r="L112" s="60">
        <v>32</v>
      </c>
      <c r="M112" s="61">
        <v>195375</v>
      </c>
      <c r="N112" s="61">
        <v>49</v>
      </c>
      <c r="O112" s="62">
        <v>2916</v>
      </c>
      <c r="P112">
        <v>70</v>
      </c>
      <c r="Q112" s="73">
        <v>34</v>
      </c>
      <c r="R112" s="74">
        <v>222235</v>
      </c>
      <c r="S112" s="75">
        <v>3175</v>
      </c>
      <c r="T112" s="1">
        <v>203</v>
      </c>
      <c r="U112" s="86">
        <v>98</v>
      </c>
      <c r="V112" s="87">
        <v>814624</v>
      </c>
      <c r="W112" s="88">
        <v>4013</v>
      </c>
      <c r="X112" s="1">
        <v>164</v>
      </c>
      <c r="Y112" s="98">
        <v>79</v>
      </c>
      <c r="Z112" s="99">
        <v>1263844</v>
      </c>
      <c r="AA112" s="100">
        <v>7706</v>
      </c>
      <c r="AB112" s="1">
        <v>48</v>
      </c>
      <c r="AC112" s="111">
        <v>23</v>
      </c>
      <c r="AD112" s="112">
        <v>363720</v>
      </c>
      <c r="AE112" s="113">
        <v>7578</v>
      </c>
    </row>
    <row r="113" spans="1:44" x14ac:dyDescent="0.2">
      <c r="A113">
        <v>174792</v>
      </c>
      <c r="B113" s="18" t="s">
        <v>128</v>
      </c>
      <c r="C113" t="s">
        <v>107</v>
      </c>
      <c r="D113" s="26">
        <v>455</v>
      </c>
      <c r="E113" s="33">
        <v>441</v>
      </c>
      <c r="F113" s="34">
        <v>97</v>
      </c>
      <c r="G113" s="1">
        <v>435</v>
      </c>
      <c r="H113" s="45">
        <v>96</v>
      </c>
      <c r="I113" s="46">
        <v>4785002</v>
      </c>
      <c r="J113" s="47">
        <v>11000</v>
      </c>
      <c r="K113">
        <v>132</v>
      </c>
      <c r="L113" s="60">
        <v>29</v>
      </c>
      <c r="M113" s="61">
        <v>394060</v>
      </c>
      <c r="N113" s="61">
        <v>105</v>
      </c>
      <c r="O113" s="62">
        <v>2985</v>
      </c>
      <c r="P113">
        <v>160</v>
      </c>
      <c r="Q113" s="73">
        <v>35</v>
      </c>
      <c r="R113" s="74">
        <v>579841</v>
      </c>
      <c r="S113" s="75">
        <v>3624</v>
      </c>
      <c r="T113" s="1">
        <v>432</v>
      </c>
      <c r="U113" s="86">
        <v>95</v>
      </c>
      <c r="V113" s="87">
        <v>3657613</v>
      </c>
      <c r="W113" s="88">
        <v>8467</v>
      </c>
      <c r="X113" s="1">
        <v>329</v>
      </c>
      <c r="Y113" s="98">
        <v>72</v>
      </c>
      <c r="Z113" s="99">
        <v>2157759</v>
      </c>
      <c r="AA113" s="100">
        <v>6559</v>
      </c>
      <c r="AB113" s="1">
        <v>38</v>
      </c>
      <c r="AC113" s="111">
        <v>8</v>
      </c>
      <c r="AD113" s="112">
        <v>339181</v>
      </c>
      <c r="AE113" s="113">
        <v>8926</v>
      </c>
    </row>
    <row r="114" spans="1:44" x14ac:dyDescent="0.2">
      <c r="A114">
        <v>174817</v>
      </c>
      <c r="B114" s="18" t="s">
        <v>129</v>
      </c>
      <c r="C114" t="s">
        <v>107</v>
      </c>
      <c r="D114" s="26">
        <v>2</v>
      </c>
      <c r="E114" s="33">
        <v>2</v>
      </c>
      <c r="F114" s="34">
        <v>100</v>
      </c>
      <c r="G114" s="1">
        <v>1</v>
      </c>
      <c r="H114" s="45">
        <v>50</v>
      </c>
      <c r="I114" s="46">
        <v>100</v>
      </c>
      <c r="J114" s="47">
        <v>100</v>
      </c>
      <c r="K114">
        <v>0</v>
      </c>
      <c r="L114" s="60">
        <v>0</v>
      </c>
      <c r="M114" s="61">
        <v>0</v>
      </c>
      <c r="N114" s="61">
        <v>0</v>
      </c>
      <c r="O114" s="62"/>
      <c r="P114">
        <v>0</v>
      </c>
      <c r="Q114" s="73">
        <v>0</v>
      </c>
      <c r="R114" s="74">
        <v>0</v>
      </c>
      <c r="S114" s="75"/>
      <c r="T114" s="1">
        <v>1</v>
      </c>
      <c r="U114" s="86">
        <v>50</v>
      </c>
      <c r="V114" s="87">
        <v>100</v>
      </c>
      <c r="W114" s="88">
        <v>100</v>
      </c>
      <c r="X114" s="1">
        <v>2</v>
      </c>
      <c r="Y114" s="98">
        <v>100</v>
      </c>
      <c r="Z114" s="99">
        <v>6000</v>
      </c>
      <c r="AA114" s="100">
        <v>3000</v>
      </c>
      <c r="AB114" s="1">
        <v>0</v>
      </c>
      <c r="AC114" s="111">
        <v>0</v>
      </c>
      <c r="AD114" s="112">
        <v>0</v>
      </c>
      <c r="AE114" s="113"/>
    </row>
    <row r="115" spans="1:44" x14ac:dyDescent="0.2">
      <c r="A115">
        <v>175041</v>
      </c>
      <c r="B115" s="18" t="s">
        <v>130</v>
      </c>
      <c r="C115" t="s">
        <v>107</v>
      </c>
      <c r="D115" s="26">
        <v>12</v>
      </c>
      <c r="E115" s="33">
        <v>12</v>
      </c>
      <c r="F115" s="34">
        <v>100</v>
      </c>
      <c r="G115" s="1">
        <v>12</v>
      </c>
      <c r="H115" s="45">
        <v>100</v>
      </c>
      <c r="I115" s="46">
        <v>90935</v>
      </c>
      <c r="J115" s="47">
        <v>7578</v>
      </c>
      <c r="K115">
        <v>4</v>
      </c>
      <c r="L115" s="60">
        <v>33</v>
      </c>
      <c r="M115" s="61">
        <v>15574</v>
      </c>
      <c r="N115" s="61">
        <v>3</v>
      </c>
      <c r="O115" s="62">
        <v>3894</v>
      </c>
      <c r="P115">
        <v>5</v>
      </c>
      <c r="Q115" s="73">
        <v>42</v>
      </c>
      <c r="R115" s="74">
        <v>19107</v>
      </c>
      <c r="S115" s="75">
        <v>3821</v>
      </c>
      <c r="T115" s="1">
        <v>12</v>
      </c>
      <c r="U115" s="86">
        <v>100</v>
      </c>
      <c r="V115" s="87">
        <v>51679</v>
      </c>
      <c r="W115" s="88">
        <v>4307</v>
      </c>
      <c r="X115" s="1">
        <v>11</v>
      </c>
      <c r="Y115" s="98">
        <v>92</v>
      </c>
      <c r="Z115" s="99">
        <v>71506</v>
      </c>
      <c r="AA115" s="100">
        <v>6501</v>
      </c>
      <c r="AB115" s="1">
        <v>1</v>
      </c>
      <c r="AC115" s="111">
        <v>8</v>
      </c>
      <c r="AD115" s="112">
        <v>12300</v>
      </c>
      <c r="AE115" s="113">
        <v>12300</v>
      </c>
    </row>
    <row r="116" spans="1:44" x14ac:dyDescent="0.2">
      <c r="A116">
        <v>173911</v>
      </c>
      <c r="B116" s="18" t="s">
        <v>131</v>
      </c>
      <c r="C116" t="s">
        <v>107</v>
      </c>
      <c r="D116" s="26">
        <v>423</v>
      </c>
      <c r="E116" s="33">
        <v>417</v>
      </c>
      <c r="F116" s="34">
        <v>99</v>
      </c>
      <c r="G116" s="1">
        <v>410</v>
      </c>
      <c r="H116" s="45">
        <v>97</v>
      </c>
      <c r="I116" s="46">
        <v>5851756</v>
      </c>
      <c r="J116" s="47">
        <v>14273</v>
      </c>
      <c r="K116">
        <v>150</v>
      </c>
      <c r="L116" s="60">
        <v>35</v>
      </c>
      <c r="M116" s="61">
        <v>527711</v>
      </c>
      <c r="N116" s="61">
        <v>177</v>
      </c>
      <c r="O116" s="62">
        <v>3518</v>
      </c>
      <c r="P116">
        <v>218</v>
      </c>
      <c r="Q116" s="73">
        <v>52</v>
      </c>
      <c r="R116" s="74">
        <v>753265</v>
      </c>
      <c r="S116" s="75">
        <v>3455</v>
      </c>
      <c r="T116" s="1">
        <v>405</v>
      </c>
      <c r="U116" s="86">
        <v>96</v>
      </c>
      <c r="V116" s="87">
        <v>4266961</v>
      </c>
      <c r="W116" s="88">
        <v>10536</v>
      </c>
      <c r="X116" s="1">
        <v>339</v>
      </c>
      <c r="Y116" s="98">
        <v>80</v>
      </c>
      <c r="Z116" s="99">
        <v>2566504</v>
      </c>
      <c r="AA116" s="100">
        <v>7571</v>
      </c>
      <c r="AB116" s="1">
        <v>54</v>
      </c>
      <c r="AC116" s="111">
        <v>13</v>
      </c>
      <c r="AD116" s="112">
        <v>506760</v>
      </c>
      <c r="AE116" s="113">
        <v>9384</v>
      </c>
    </row>
    <row r="117" spans="1:44" x14ac:dyDescent="0.2">
      <c r="A117">
        <v>175078</v>
      </c>
      <c r="B117" s="18" t="s">
        <v>132</v>
      </c>
      <c r="C117" t="s">
        <v>107</v>
      </c>
      <c r="D117" s="26">
        <v>461</v>
      </c>
      <c r="E117" s="33">
        <v>460</v>
      </c>
      <c r="F117" s="34">
        <v>100</v>
      </c>
      <c r="G117" s="1">
        <v>459</v>
      </c>
      <c r="H117" s="45">
        <v>100</v>
      </c>
      <c r="I117" s="46">
        <v>7200756</v>
      </c>
      <c r="J117" s="47">
        <v>15688</v>
      </c>
      <c r="K117">
        <v>67</v>
      </c>
      <c r="L117" s="60">
        <v>15</v>
      </c>
      <c r="M117" s="61">
        <v>211728</v>
      </c>
      <c r="N117" s="61">
        <v>68</v>
      </c>
      <c r="O117" s="62">
        <v>3160</v>
      </c>
      <c r="P117">
        <v>118</v>
      </c>
      <c r="Q117" s="73">
        <v>26</v>
      </c>
      <c r="R117" s="74">
        <v>462210</v>
      </c>
      <c r="S117" s="75">
        <v>3917</v>
      </c>
      <c r="T117" s="1">
        <v>459</v>
      </c>
      <c r="U117" s="86">
        <v>100</v>
      </c>
      <c r="V117" s="87">
        <v>6285534</v>
      </c>
      <c r="W117" s="88">
        <v>13694</v>
      </c>
      <c r="X117" s="1">
        <v>268</v>
      </c>
      <c r="Y117" s="98">
        <v>58</v>
      </c>
      <c r="Z117" s="99">
        <v>2267626</v>
      </c>
      <c r="AA117" s="100">
        <v>8461</v>
      </c>
      <c r="AB117" s="1">
        <v>71</v>
      </c>
      <c r="AC117" s="111">
        <v>15</v>
      </c>
      <c r="AD117" s="112">
        <v>695216</v>
      </c>
      <c r="AE117" s="113">
        <v>9792</v>
      </c>
    </row>
    <row r="118" spans="1:44" x14ac:dyDescent="0.2">
      <c r="A118">
        <v>175005</v>
      </c>
      <c r="B118" s="18" t="s">
        <v>133</v>
      </c>
      <c r="C118" t="s">
        <v>107</v>
      </c>
      <c r="D118" s="26">
        <v>410</v>
      </c>
      <c r="E118" s="33">
        <v>391</v>
      </c>
      <c r="F118" s="34">
        <v>95</v>
      </c>
      <c r="G118" s="1">
        <v>390</v>
      </c>
      <c r="H118" s="45">
        <v>95</v>
      </c>
      <c r="I118" s="46">
        <v>5287342</v>
      </c>
      <c r="J118" s="47">
        <v>13557</v>
      </c>
      <c r="K118">
        <v>65</v>
      </c>
      <c r="L118" s="60">
        <v>16</v>
      </c>
      <c r="M118" s="61">
        <v>205361</v>
      </c>
      <c r="N118" s="61">
        <v>47</v>
      </c>
      <c r="O118" s="62">
        <v>3159</v>
      </c>
      <c r="P118">
        <v>97</v>
      </c>
      <c r="Q118" s="73">
        <v>24</v>
      </c>
      <c r="R118" s="74">
        <v>335367</v>
      </c>
      <c r="S118" s="75">
        <v>3457</v>
      </c>
      <c r="T118" s="1">
        <v>390</v>
      </c>
      <c r="U118" s="86">
        <v>95</v>
      </c>
      <c r="V118" s="87">
        <v>4621439</v>
      </c>
      <c r="W118" s="88">
        <v>11850</v>
      </c>
      <c r="X118" s="1">
        <v>258</v>
      </c>
      <c r="Y118" s="98">
        <v>63</v>
      </c>
      <c r="Z118" s="99">
        <v>1986885</v>
      </c>
      <c r="AA118" s="100">
        <v>7701</v>
      </c>
      <c r="AB118" s="1">
        <v>57</v>
      </c>
      <c r="AC118" s="111">
        <v>14</v>
      </c>
      <c r="AD118" s="112">
        <v>516969</v>
      </c>
      <c r="AE118" s="113">
        <v>9070</v>
      </c>
    </row>
    <row r="119" spans="1:44" x14ac:dyDescent="0.2">
      <c r="A119">
        <v>174844</v>
      </c>
      <c r="B119" s="18" t="s">
        <v>134</v>
      </c>
      <c r="C119" t="s">
        <v>107</v>
      </c>
      <c r="D119" s="26">
        <v>813</v>
      </c>
      <c r="E119" s="33">
        <v>673</v>
      </c>
      <c r="F119" s="34">
        <v>83</v>
      </c>
      <c r="G119" s="1">
        <v>652</v>
      </c>
      <c r="H119" s="45">
        <v>80</v>
      </c>
      <c r="I119" s="46">
        <v>11919416</v>
      </c>
      <c r="J119" s="47">
        <v>18281</v>
      </c>
      <c r="K119">
        <v>86</v>
      </c>
      <c r="L119" s="60">
        <v>11</v>
      </c>
      <c r="M119" s="61">
        <v>283052</v>
      </c>
      <c r="N119" s="61">
        <v>84</v>
      </c>
      <c r="O119" s="62">
        <v>3291</v>
      </c>
      <c r="P119">
        <v>102</v>
      </c>
      <c r="Q119" s="73">
        <v>13</v>
      </c>
      <c r="R119" s="74">
        <v>353219</v>
      </c>
      <c r="S119" s="75">
        <v>3463</v>
      </c>
      <c r="T119" s="1">
        <v>628</v>
      </c>
      <c r="U119" s="86">
        <v>77</v>
      </c>
      <c r="V119" s="87">
        <v>11079145</v>
      </c>
      <c r="W119" s="88">
        <v>17642</v>
      </c>
      <c r="X119" s="1">
        <v>440</v>
      </c>
      <c r="Y119" s="98">
        <v>54</v>
      </c>
      <c r="Z119" s="99">
        <v>2463874</v>
      </c>
      <c r="AA119" s="100">
        <v>5600</v>
      </c>
      <c r="AB119" s="1">
        <v>74</v>
      </c>
      <c r="AC119" s="111">
        <v>9</v>
      </c>
      <c r="AD119" s="112">
        <v>574015</v>
      </c>
      <c r="AE119" s="113">
        <v>7757</v>
      </c>
    </row>
    <row r="120" spans="1:44" x14ac:dyDescent="0.2">
      <c r="A120">
        <v>175120</v>
      </c>
      <c r="B120" s="18" t="s">
        <v>176</v>
      </c>
      <c r="C120" t="s">
        <v>107</v>
      </c>
      <c r="D120" s="26">
        <v>233</v>
      </c>
      <c r="E120" s="33">
        <v>226</v>
      </c>
      <c r="F120" s="34">
        <v>97</v>
      </c>
      <c r="G120" s="1">
        <v>219</v>
      </c>
      <c r="H120" s="45">
        <v>94</v>
      </c>
      <c r="I120" s="46">
        <v>868758</v>
      </c>
      <c r="J120" s="47">
        <v>3967</v>
      </c>
      <c r="K120">
        <v>173</v>
      </c>
      <c r="L120" s="60">
        <v>74</v>
      </c>
      <c r="M120" s="61">
        <v>509702</v>
      </c>
      <c r="N120" s="61">
        <v>161</v>
      </c>
      <c r="O120" s="62">
        <v>2946</v>
      </c>
      <c r="P120">
        <v>155</v>
      </c>
      <c r="Q120" s="73">
        <v>67</v>
      </c>
      <c r="R120" s="74">
        <v>149454</v>
      </c>
      <c r="S120" s="75">
        <v>964</v>
      </c>
      <c r="T120" s="1">
        <v>78</v>
      </c>
      <c r="U120" s="86">
        <v>33</v>
      </c>
      <c r="V120" s="87">
        <v>182448</v>
      </c>
      <c r="W120" s="88">
        <v>2339</v>
      </c>
      <c r="X120" s="1">
        <v>0</v>
      </c>
      <c r="Y120" s="98">
        <v>0</v>
      </c>
      <c r="Z120" s="99">
        <v>0</v>
      </c>
      <c r="AA120" s="100"/>
      <c r="AB120" s="1">
        <v>0</v>
      </c>
      <c r="AC120" s="111">
        <v>0</v>
      </c>
      <c r="AD120" s="112">
        <v>0</v>
      </c>
      <c r="AE120" s="113"/>
    </row>
    <row r="121" spans="1:44" x14ac:dyDescent="0.2">
      <c r="A121">
        <v>173887</v>
      </c>
      <c r="B121" s="18" t="s">
        <v>135</v>
      </c>
      <c r="C121" t="s">
        <v>107</v>
      </c>
      <c r="D121" s="26">
        <v>1322</v>
      </c>
      <c r="E121" s="33">
        <v>1311</v>
      </c>
      <c r="F121" s="34">
        <v>99</v>
      </c>
      <c r="G121" s="1">
        <v>1303</v>
      </c>
      <c r="H121" s="45">
        <v>99</v>
      </c>
      <c r="I121" s="46">
        <v>16525511</v>
      </c>
      <c r="J121" s="47">
        <v>12683</v>
      </c>
      <c r="K121">
        <v>180</v>
      </c>
      <c r="L121" s="60">
        <v>14</v>
      </c>
      <c r="M121" s="61">
        <v>588337</v>
      </c>
      <c r="N121" s="61">
        <v>167</v>
      </c>
      <c r="O121" s="62">
        <v>3269</v>
      </c>
      <c r="P121">
        <v>271</v>
      </c>
      <c r="Q121" s="73">
        <v>20</v>
      </c>
      <c r="R121" s="74">
        <v>961163</v>
      </c>
      <c r="S121" s="75">
        <v>3547</v>
      </c>
      <c r="T121" s="1">
        <v>1300</v>
      </c>
      <c r="U121" s="86">
        <v>98</v>
      </c>
      <c r="V121" s="87">
        <v>14693927</v>
      </c>
      <c r="W121" s="88">
        <v>11303</v>
      </c>
      <c r="X121" s="1">
        <v>790</v>
      </c>
      <c r="Y121" s="98">
        <v>60</v>
      </c>
      <c r="Z121" s="99">
        <v>6854709</v>
      </c>
      <c r="AA121" s="100">
        <v>8677</v>
      </c>
      <c r="AB121" s="1">
        <v>212</v>
      </c>
      <c r="AC121" s="111">
        <v>16</v>
      </c>
      <c r="AD121" s="112">
        <v>2587146</v>
      </c>
      <c r="AE121" s="113">
        <v>12204</v>
      </c>
    </row>
    <row r="122" spans="1:44" x14ac:dyDescent="0.2">
      <c r="A122">
        <v>174899</v>
      </c>
      <c r="B122" s="18" t="s">
        <v>136</v>
      </c>
      <c r="C122" t="s">
        <v>107</v>
      </c>
      <c r="D122" s="26">
        <v>25</v>
      </c>
      <c r="E122" s="33">
        <v>25</v>
      </c>
      <c r="F122" s="34">
        <v>100</v>
      </c>
      <c r="G122" s="1">
        <v>25</v>
      </c>
      <c r="H122" s="45">
        <v>100</v>
      </c>
      <c r="I122" s="46">
        <v>158082</v>
      </c>
      <c r="J122" s="47">
        <v>6323</v>
      </c>
      <c r="K122">
        <v>25</v>
      </c>
      <c r="L122" s="60">
        <v>100</v>
      </c>
      <c r="M122" s="61">
        <v>91090</v>
      </c>
      <c r="N122" s="61">
        <v>17</v>
      </c>
      <c r="O122" s="62">
        <v>3644</v>
      </c>
      <c r="P122">
        <v>19</v>
      </c>
      <c r="Q122" s="73">
        <v>76</v>
      </c>
      <c r="R122" s="74">
        <v>60967</v>
      </c>
      <c r="S122" s="75">
        <v>3209</v>
      </c>
      <c r="T122" s="1">
        <v>0</v>
      </c>
      <c r="U122" s="86">
        <v>0</v>
      </c>
      <c r="V122" s="87">
        <v>0</v>
      </c>
      <c r="W122" s="88"/>
      <c r="X122" s="1">
        <v>0</v>
      </c>
      <c r="Y122" s="98">
        <v>0</v>
      </c>
      <c r="Z122" s="99">
        <v>0</v>
      </c>
      <c r="AA122" s="100"/>
      <c r="AB122" s="1">
        <v>0</v>
      </c>
      <c r="AC122" s="111">
        <v>0</v>
      </c>
      <c r="AD122" s="112">
        <v>0</v>
      </c>
      <c r="AE122" s="113"/>
    </row>
    <row r="123" spans="1:44" s="136" customFormat="1" x14ac:dyDescent="0.2">
      <c r="B123" s="144" t="s">
        <v>137</v>
      </c>
      <c r="C123" s="126"/>
      <c r="D123" s="139">
        <f>SUM(D92:D122)</f>
        <v>10662</v>
      </c>
      <c r="E123" s="127">
        <f>SUM(E92:E122)</f>
        <v>10110</v>
      </c>
      <c r="F123" s="181">
        <f>E123/$D123</f>
        <v>0.94822734946539111</v>
      </c>
      <c r="G123" s="127">
        <f>SUM(G92:G122)</f>
        <v>9881</v>
      </c>
      <c r="H123" s="181">
        <f>G123/$D123</f>
        <v>0.92674920277621464</v>
      </c>
      <c r="I123" s="128"/>
      <c r="J123" s="128">
        <f>(SUMPRODUCT(G92:G122,J92:J122)/G123)</f>
        <v>13920.28620584961</v>
      </c>
      <c r="K123" s="127">
        <f>SUM(K92:K122)</f>
        <v>2515</v>
      </c>
      <c r="L123" s="181">
        <f>K123/$D123</f>
        <v>0.23588444944663289</v>
      </c>
      <c r="M123" s="129"/>
      <c r="N123" s="129"/>
      <c r="O123" s="140">
        <f>(SUMPRODUCT(K92:K122,O92:O122)/K123)</f>
        <v>3148.78648111332</v>
      </c>
      <c r="P123" s="127">
        <f>SUM(P92:P122)</f>
        <v>3458</v>
      </c>
      <c r="Q123" s="181">
        <f>P123/$D123</f>
        <v>0.32432939410992306</v>
      </c>
      <c r="R123" s="130"/>
      <c r="S123" s="141">
        <f>(SUMPRODUCT(P92:P122,S92:S122)/P123)</f>
        <v>3490.2657605552345</v>
      </c>
      <c r="T123" s="127">
        <f>SUM(T92:T122)</f>
        <v>9434</v>
      </c>
      <c r="U123" s="181">
        <f>T123/$D123</f>
        <v>0.88482461076721064</v>
      </c>
      <c r="V123" s="131"/>
      <c r="W123" s="142">
        <f>(SUMPRODUCT(T92:T122,W92:W122)/T123)</f>
        <v>12036.748039007844</v>
      </c>
      <c r="X123" s="127">
        <f>SUM(X92:X122)</f>
        <v>7058</v>
      </c>
      <c r="Y123" s="181">
        <f>X123/$D123</f>
        <v>0.6619771149878072</v>
      </c>
      <c r="Z123" s="132"/>
      <c r="AA123" s="143">
        <f>(SUMPRODUCT(X92:X122,AA92:AA122)/X123)</f>
        <v>7984.7128081609517</v>
      </c>
      <c r="AB123" s="127">
        <f>SUM(AB92:AB122)</f>
        <v>1824</v>
      </c>
      <c r="AC123" s="181">
        <f>AB123/$D123</f>
        <v>0.1710748452447946</v>
      </c>
      <c r="AD123" s="133"/>
      <c r="AE123" s="159">
        <f>(SUMPRODUCT(AB92:AB122,AE92:AE122)/AB123)</f>
        <v>9151.2916666666661</v>
      </c>
      <c r="AF123" s="138"/>
      <c r="AG123" s="137"/>
      <c r="AH123" s="137"/>
      <c r="AJ123" s="138"/>
      <c r="AK123" s="137"/>
      <c r="AL123" s="137"/>
      <c r="AN123" s="138"/>
      <c r="AO123" s="137"/>
      <c r="AP123" s="137"/>
      <c r="AR123" s="138"/>
    </row>
    <row r="124" spans="1:44" s="7" customFormat="1" x14ac:dyDescent="0.2">
      <c r="B124" s="21"/>
      <c r="D124" s="27"/>
      <c r="E124" s="35"/>
      <c r="F124" s="36"/>
      <c r="G124" s="8"/>
      <c r="H124" s="48"/>
      <c r="I124" s="49"/>
      <c r="J124" s="50"/>
      <c r="K124" s="8"/>
      <c r="L124" s="63"/>
      <c r="M124" s="64"/>
      <c r="N124" s="64"/>
      <c r="O124" s="65"/>
      <c r="P124" s="8"/>
      <c r="Q124" s="76"/>
      <c r="R124" s="77"/>
      <c r="S124" s="78"/>
      <c r="T124" s="8"/>
      <c r="U124" s="89"/>
      <c r="V124" s="90"/>
      <c r="W124" s="91"/>
      <c r="X124" s="8"/>
      <c r="Y124" s="101"/>
      <c r="Z124" s="102"/>
      <c r="AA124" s="103"/>
      <c r="AB124" s="8"/>
      <c r="AC124" s="114"/>
      <c r="AD124" s="115"/>
      <c r="AE124" s="116"/>
      <c r="AF124" s="9"/>
      <c r="AG124" s="8"/>
      <c r="AH124" s="8"/>
      <c r="AJ124" s="9"/>
      <c r="AK124" s="8"/>
      <c r="AL124" s="8"/>
      <c r="AN124" s="9"/>
      <c r="AO124" s="8"/>
      <c r="AP124" s="8"/>
      <c r="AR124" s="9"/>
    </row>
    <row r="125" spans="1:44" x14ac:dyDescent="0.2">
      <c r="B125" s="20" t="s">
        <v>138</v>
      </c>
      <c r="D125" s="26"/>
      <c r="E125" s="33"/>
      <c r="F125" s="34"/>
      <c r="H125" s="45"/>
      <c r="I125" s="46"/>
      <c r="J125" s="47"/>
      <c r="L125" s="60"/>
      <c r="M125" s="61"/>
      <c r="N125" s="61"/>
      <c r="O125" s="62"/>
      <c r="Q125" s="73"/>
      <c r="R125" s="74"/>
      <c r="S125" s="75"/>
      <c r="U125" s="86"/>
      <c r="V125" s="87"/>
      <c r="W125" s="88"/>
      <c r="Y125" s="98"/>
      <c r="Z125" s="99"/>
      <c r="AA125" s="100"/>
      <c r="AC125" s="111"/>
      <c r="AD125" s="112"/>
      <c r="AE125" s="113"/>
    </row>
    <row r="126" spans="1:44" x14ac:dyDescent="0.2">
      <c r="A126">
        <v>443979</v>
      </c>
      <c r="B126" s="18" t="s">
        <v>139</v>
      </c>
      <c r="C126" t="s">
        <v>140</v>
      </c>
      <c r="D126" s="26">
        <v>749</v>
      </c>
      <c r="E126" s="33">
        <v>639</v>
      </c>
      <c r="F126" s="34">
        <v>85</v>
      </c>
      <c r="G126" s="1">
        <v>505</v>
      </c>
      <c r="H126" s="45">
        <v>67</v>
      </c>
      <c r="I126" s="46">
        <v>2783999</v>
      </c>
      <c r="J126" s="47">
        <v>5513</v>
      </c>
      <c r="K126">
        <v>217</v>
      </c>
      <c r="L126" s="60">
        <v>29</v>
      </c>
      <c r="M126" s="61">
        <v>771551</v>
      </c>
      <c r="N126" s="61">
        <v>201</v>
      </c>
      <c r="O126" s="62">
        <v>3556</v>
      </c>
      <c r="P126">
        <v>311</v>
      </c>
      <c r="Q126" s="73">
        <v>42</v>
      </c>
      <c r="R126" s="74">
        <v>843483</v>
      </c>
      <c r="S126" s="75">
        <v>2712</v>
      </c>
      <c r="T126" s="1">
        <v>234</v>
      </c>
      <c r="U126" s="86">
        <v>31</v>
      </c>
      <c r="V126" s="87">
        <v>726122</v>
      </c>
      <c r="W126" s="88">
        <v>3103</v>
      </c>
      <c r="X126" s="1">
        <v>508</v>
      </c>
      <c r="Y126" s="98">
        <v>68</v>
      </c>
      <c r="Z126" s="99">
        <v>3810431</v>
      </c>
      <c r="AA126" s="100">
        <v>7501</v>
      </c>
      <c r="AB126" s="1">
        <v>158</v>
      </c>
      <c r="AC126" s="111">
        <v>21</v>
      </c>
      <c r="AD126" s="112">
        <v>1139973</v>
      </c>
      <c r="AE126" s="113">
        <v>7215</v>
      </c>
    </row>
    <row r="127" spans="1:44" x14ac:dyDescent="0.2">
      <c r="A127">
        <v>174075</v>
      </c>
      <c r="B127" s="18" t="s">
        <v>141</v>
      </c>
      <c r="C127" t="s">
        <v>140</v>
      </c>
      <c r="D127" s="26">
        <v>55</v>
      </c>
      <c r="E127" s="33">
        <v>51</v>
      </c>
      <c r="F127" s="34">
        <v>93</v>
      </c>
      <c r="G127" s="1">
        <v>42</v>
      </c>
      <c r="H127" s="45">
        <v>76</v>
      </c>
      <c r="I127" s="46">
        <v>214016</v>
      </c>
      <c r="J127" s="47">
        <v>5096</v>
      </c>
      <c r="K127">
        <v>34</v>
      </c>
      <c r="L127" s="60">
        <v>62</v>
      </c>
      <c r="M127" s="61">
        <v>126878</v>
      </c>
      <c r="N127" s="61">
        <v>18</v>
      </c>
      <c r="O127" s="62">
        <v>3732</v>
      </c>
      <c r="P127">
        <v>36</v>
      </c>
      <c r="Q127" s="73">
        <v>65</v>
      </c>
      <c r="R127" s="74">
        <v>41655</v>
      </c>
      <c r="S127" s="75">
        <v>1157</v>
      </c>
      <c r="T127" s="1">
        <v>13</v>
      </c>
      <c r="U127" s="86">
        <v>24</v>
      </c>
      <c r="V127" s="87">
        <v>27533</v>
      </c>
      <c r="W127" s="88">
        <v>2118</v>
      </c>
      <c r="X127" s="1">
        <v>21</v>
      </c>
      <c r="Y127" s="98">
        <v>38</v>
      </c>
      <c r="Z127" s="99">
        <v>105713</v>
      </c>
      <c r="AA127" s="100">
        <v>5034</v>
      </c>
      <c r="AB127" s="1">
        <v>0</v>
      </c>
      <c r="AC127" s="111">
        <v>0</v>
      </c>
      <c r="AD127" s="112">
        <v>0</v>
      </c>
      <c r="AE127" s="113"/>
    </row>
    <row r="128" spans="1:44" x14ac:dyDescent="0.2">
      <c r="A128">
        <v>174233</v>
      </c>
      <c r="B128" s="18" t="s">
        <v>142</v>
      </c>
      <c r="C128" t="s">
        <v>140</v>
      </c>
      <c r="D128" s="26">
        <v>2370</v>
      </c>
      <c r="E128" s="33">
        <v>1972</v>
      </c>
      <c r="F128" s="34">
        <v>83</v>
      </c>
      <c r="G128" s="1">
        <v>1052</v>
      </c>
      <c r="H128" s="45">
        <v>44</v>
      </c>
      <c r="I128" s="46">
        <v>4709214</v>
      </c>
      <c r="J128" s="47">
        <v>4476</v>
      </c>
      <c r="K128">
        <v>472</v>
      </c>
      <c r="L128" s="60">
        <v>20</v>
      </c>
      <c r="M128" s="61">
        <v>1508536</v>
      </c>
      <c r="N128" s="61">
        <v>395</v>
      </c>
      <c r="O128" s="62">
        <v>3196</v>
      </c>
      <c r="P128">
        <v>691</v>
      </c>
      <c r="Q128" s="73">
        <v>29</v>
      </c>
      <c r="R128" s="74">
        <v>1479642</v>
      </c>
      <c r="S128" s="75">
        <v>2141</v>
      </c>
      <c r="T128" s="1">
        <v>409</v>
      </c>
      <c r="U128" s="86">
        <v>17</v>
      </c>
      <c r="V128" s="87">
        <v>1290517</v>
      </c>
      <c r="W128" s="88">
        <v>3155</v>
      </c>
      <c r="X128" s="1">
        <v>1686</v>
      </c>
      <c r="Y128" s="98">
        <v>71</v>
      </c>
      <c r="Z128" s="99">
        <v>9287547</v>
      </c>
      <c r="AA128" s="100">
        <v>5509</v>
      </c>
      <c r="AB128" s="1">
        <v>130</v>
      </c>
      <c r="AC128" s="111">
        <v>5</v>
      </c>
      <c r="AD128" s="112">
        <v>707869</v>
      </c>
      <c r="AE128" s="113">
        <v>5445</v>
      </c>
    </row>
    <row r="129" spans="1:31" x14ac:dyDescent="0.2">
      <c r="A129">
        <v>174251</v>
      </c>
      <c r="B129" s="18" t="s">
        <v>143</v>
      </c>
      <c r="C129" t="s">
        <v>140</v>
      </c>
      <c r="D129" s="26">
        <v>1102</v>
      </c>
      <c r="E129" s="33">
        <v>1008</v>
      </c>
      <c r="F129" s="34">
        <v>91</v>
      </c>
      <c r="G129" s="1">
        <v>626</v>
      </c>
      <c r="H129" s="45">
        <v>57</v>
      </c>
      <c r="I129" s="46">
        <v>2238629</v>
      </c>
      <c r="J129" s="47">
        <v>3576</v>
      </c>
      <c r="K129">
        <v>285</v>
      </c>
      <c r="L129" s="60">
        <v>26</v>
      </c>
      <c r="M129" s="61">
        <v>849064</v>
      </c>
      <c r="N129" s="61">
        <v>210</v>
      </c>
      <c r="O129" s="62">
        <v>2979</v>
      </c>
      <c r="P129">
        <v>343</v>
      </c>
      <c r="Q129" s="73">
        <v>31</v>
      </c>
      <c r="R129" s="74">
        <v>644568</v>
      </c>
      <c r="S129" s="75">
        <v>1879</v>
      </c>
      <c r="T129" s="1">
        <v>363</v>
      </c>
      <c r="U129" s="86">
        <v>33</v>
      </c>
      <c r="V129" s="87">
        <v>411985</v>
      </c>
      <c r="W129" s="88">
        <v>1135</v>
      </c>
      <c r="X129" s="1">
        <v>715</v>
      </c>
      <c r="Y129" s="98">
        <v>65</v>
      </c>
      <c r="Z129" s="99">
        <v>5388818</v>
      </c>
      <c r="AA129" s="100">
        <v>7537</v>
      </c>
      <c r="AB129" s="1">
        <v>279</v>
      </c>
      <c r="AC129" s="111">
        <v>25</v>
      </c>
      <c r="AD129" s="112">
        <v>1542793</v>
      </c>
      <c r="AE129" s="113">
        <v>5530</v>
      </c>
    </row>
    <row r="130" spans="1:31" x14ac:dyDescent="0.2">
      <c r="A130">
        <v>174066</v>
      </c>
      <c r="B130" s="18" t="s">
        <v>144</v>
      </c>
      <c r="C130" t="s">
        <v>140</v>
      </c>
      <c r="D130" s="26">
        <v>2330</v>
      </c>
      <c r="E130" s="33">
        <v>1791</v>
      </c>
      <c r="F130" s="34">
        <v>77</v>
      </c>
      <c r="G130" s="1">
        <v>1047</v>
      </c>
      <c r="H130" s="45">
        <v>45</v>
      </c>
      <c r="I130" s="46">
        <v>4612088</v>
      </c>
      <c r="J130" s="47">
        <v>4405</v>
      </c>
      <c r="K130">
        <v>544</v>
      </c>
      <c r="L130" s="60">
        <v>23</v>
      </c>
      <c r="M130" s="61">
        <v>1760490</v>
      </c>
      <c r="N130" s="61">
        <v>450</v>
      </c>
      <c r="O130" s="62">
        <v>3236</v>
      </c>
      <c r="P130">
        <v>785</v>
      </c>
      <c r="Q130" s="73">
        <v>34</v>
      </c>
      <c r="R130" s="74">
        <v>1436405</v>
      </c>
      <c r="S130" s="75">
        <v>1830</v>
      </c>
      <c r="T130" s="1">
        <v>341</v>
      </c>
      <c r="U130" s="86">
        <v>15</v>
      </c>
      <c r="V130" s="87">
        <v>1008264</v>
      </c>
      <c r="W130" s="88">
        <v>2957</v>
      </c>
      <c r="X130" s="1">
        <v>1434</v>
      </c>
      <c r="Y130" s="98">
        <v>62</v>
      </c>
      <c r="Z130" s="99">
        <v>10770286</v>
      </c>
      <c r="AA130" s="100">
        <v>7511</v>
      </c>
      <c r="AB130" s="1">
        <v>698</v>
      </c>
      <c r="AC130" s="111">
        <v>30</v>
      </c>
      <c r="AD130" s="112">
        <v>4103734</v>
      </c>
      <c r="AE130" s="113">
        <v>5879</v>
      </c>
    </row>
    <row r="131" spans="1:31" x14ac:dyDescent="0.2">
      <c r="A131">
        <v>445319</v>
      </c>
      <c r="B131" s="18" t="s">
        <v>145</v>
      </c>
      <c r="C131" t="s">
        <v>140</v>
      </c>
      <c r="D131" s="26">
        <v>500</v>
      </c>
      <c r="E131" s="33">
        <v>422</v>
      </c>
      <c r="F131" s="34">
        <v>84</v>
      </c>
      <c r="G131" s="1">
        <v>358</v>
      </c>
      <c r="H131" s="45">
        <v>72</v>
      </c>
      <c r="I131" s="46">
        <v>1789636</v>
      </c>
      <c r="J131" s="47">
        <v>4999</v>
      </c>
      <c r="K131">
        <v>138</v>
      </c>
      <c r="L131" s="60">
        <v>28</v>
      </c>
      <c r="M131" s="61">
        <v>453456</v>
      </c>
      <c r="N131" s="61">
        <v>121</v>
      </c>
      <c r="O131" s="62">
        <v>3286</v>
      </c>
      <c r="P131">
        <v>175</v>
      </c>
      <c r="Q131" s="73">
        <v>35</v>
      </c>
      <c r="R131" s="74">
        <v>429730</v>
      </c>
      <c r="S131" s="75">
        <v>2456</v>
      </c>
      <c r="T131" s="1">
        <v>274</v>
      </c>
      <c r="U131" s="86">
        <v>55</v>
      </c>
      <c r="V131" s="87">
        <v>777783</v>
      </c>
      <c r="W131" s="88">
        <v>2839</v>
      </c>
      <c r="X131" s="1">
        <v>334</v>
      </c>
      <c r="Y131" s="98">
        <v>67</v>
      </c>
      <c r="Z131" s="99">
        <v>2138320</v>
      </c>
      <c r="AA131" s="100">
        <v>6402</v>
      </c>
      <c r="AB131" s="1">
        <v>74</v>
      </c>
      <c r="AC131" s="111">
        <v>15</v>
      </c>
      <c r="AD131" s="112">
        <v>438847</v>
      </c>
      <c r="AE131" s="113">
        <v>5930</v>
      </c>
    </row>
    <row r="132" spans="1:31" x14ac:dyDescent="0.2">
      <c r="A132">
        <v>174914</v>
      </c>
      <c r="B132" s="18" t="s">
        <v>146</v>
      </c>
      <c r="C132" t="s">
        <v>140</v>
      </c>
      <c r="D132" s="26">
        <v>1865</v>
      </c>
      <c r="E132" s="33">
        <v>1554</v>
      </c>
      <c r="F132" s="34">
        <v>83</v>
      </c>
      <c r="G132" s="1">
        <v>997</v>
      </c>
      <c r="H132" s="45">
        <v>53</v>
      </c>
      <c r="I132" s="46">
        <v>3111917</v>
      </c>
      <c r="J132" s="47">
        <v>3121</v>
      </c>
      <c r="K132">
        <v>292</v>
      </c>
      <c r="L132" s="60">
        <v>16</v>
      </c>
      <c r="M132" s="61">
        <v>843587</v>
      </c>
      <c r="N132" s="61">
        <v>280</v>
      </c>
      <c r="O132" s="62">
        <v>2889</v>
      </c>
      <c r="P132">
        <v>358</v>
      </c>
      <c r="Q132" s="73">
        <v>19</v>
      </c>
      <c r="R132" s="74">
        <v>899292</v>
      </c>
      <c r="S132" s="75">
        <v>2512</v>
      </c>
      <c r="T132" s="1">
        <v>718</v>
      </c>
      <c r="U132" s="86">
        <v>38</v>
      </c>
      <c r="V132" s="87">
        <v>1089237</v>
      </c>
      <c r="W132" s="88">
        <v>1517</v>
      </c>
      <c r="X132" s="1">
        <v>1223</v>
      </c>
      <c r="Y132" s="98">
        <v>66</v>
      </c>
      <c r="Z132" s="99">
        <v>10012944</v>
      </c>
      <c r="AA132" s="100">
        <v>8187</v>
      </c>
      <c r="AB132" s="1">
        <v>522</v>
      </c>
      <c r="AC132" s="111">
        <v>28</v>
      </c>
      <c r="AD132" s="112">
        <v>3919482</v>
      </c>
      <c r="AE132" s="113">
        <v>7509</v>
      </c>
    </row>
    <row r="133" spans="1:31" s="136" customFormat="1" x14ac:dyDescent="0.2">
      <c r="B133" s="144" t="s">
        <v>147</v>
      </c>
      <c r="C133" s="126"/>
      <c r="D133" s="139">
        <f>SUM(D126:D132)</f>
        <v>8971</v>
      </c>
      <c r="E133" s="127">
        <f>SUM(E126:E132)</f>
        <v>7437</v>
      </c>
      <c r="F133" s="181">
        <f>E133/$D133</f>
        <v>0.82900457028201979</v>
      </c>
      <c r="G133" s="127">
        <f>SUM(G126:G132)</f>
        <v>4627</v>
      </c>
      <c r="H133" s="181">
        <f>G133/$D133</f>
        <v>0.51577304648311229</v>
      </c>
      <c r="I133" s="128"/>
      <c r="J133" s="128">
        <f>(SUMPRODUCT(G126:G132,J126:J132)/G133)</f>
        <v>4205.4763345580286</v>
      </c>
      <c r="K133" s="127">
        <f>SUM(K126:K132)</f>
        <v>1982</v>
      </c>
      <c r="L133" s="181">
        <f>K133/$D133</f>
        <v>0.22093412105673838</v>
      </c>
      <c r="M133" s="129"/>
      <c r="N133" s="129"/>
      <c r="O133" s="140">
        <f>(SUMPRODUCT(K126:K132,O126:O132)/K133)</f>
        <v>3185.4223007063574</v>
      </c>
      <c r="P133" s="127">
        <f>SUM(P126:P132)</f>
        <v>2699</v>
      </c>
      <c r="Q133" s="181">
        <f>P133/$D133</f>
        <v>0.30085832125738493</v>
      </c>
      <c r="R133" s="130"/>
      <c r="S133" s="141">
        <f>(SUMPRODUCT(P126:P132,S126:S132)/P133)</f>
        <v>2139.5546498703225</v>
      </c>
      <c r="T133" s="127">
        <f>SUM(T126:T132)</f>
        <v>2352</v>
      </c>
      <c r="U133" s="181">
        <f>T133/$D133</f>
        <v>0.26217812952848069</v>
      </c>
      <c r="V133" s="131"/>
      <c r="W133" s="142">
        <f>(SUMPRODUCT(T126:T132,W126:W132)/T133)</f>
        <v>2266.779336734694</v>
      </c>
      <c r="X133" s="127">
        <f>SUM(X126:X132)</f>
        <v>5921</v>
      </c>
      <c r="Y133" s="181">
        <f>X133/$D133</f>
        <v>0.66001560584104335</v>
      </c>
      <c r="Z133" s="132"/>
      <c r="AA133" s="143">
        <f>(SUMPRODUCT(X126:X132,AA126:AA132)/X133)</f>
        <v>7011.5004222259749</v>
      </c>
      <c r="AB133" s="127">
        <f>SUM(AB126:AB132)</f>
        <v>1861</v>
      </c>
      <c r="AC133" s="181">
        <f>AB133/$D133</f>
        <v>0.20744621558354698</v>
      </c>
      <c r="AD133" s="133"/>
      <c r="AE133" s="159">
        <f>(SUMPRODUCT(AB126:AB132,AE126:AE132)/AB133)</f>
        <v>6369.0220311660396</v>
      </c>
    </row>
    <row r="134" spans="1:31" x14ac:dyDescent="0.2">
      <c r="B134" s="18"/>
      <c r="D134" s="26"/>
      <c r="E134" s="33"/>
      <c r="F134" s="34"/>
      <c r="H134" s="45"/>
      <c r="I134" s="46"/>
      <c r="J134" s="47"/>
      <c r="L134" s="60"/>
      <c r="M134" s="61"/>
      <c r="N134" s="61"/>
      <c r="O134" s="62"/>
      <c r="Q134" s="73"/>
      <c r="R134" s="74"/>
      <c r="S134" s="75"/>
      <c r="U134" s="86"/>
      <c r="V134" s="87"/>
      <c r="W134" s="88"/>
      <c r="Y134" s="98"/>
      <c r="Z134" s="99"/>
      <c r="AA134" s="100"/>
      <c r="AC134" s="111"/>
      <c r="AD134" s="112"/>
      <c r="AE134" s="113"/>
    </row>
    <row r="135" spans="1:31" x14ac:dyDescent="0.2">
      <c r="B135" s="20" t="s">
        <v>148</v>
      </c>
      <c r="D135" s="26"/>
      <c r="E135" s="33"/>
      <c r="F135" s="34"/>
      <c r="H135" s="45"/>
      <c r="I135" s="46"/>
      <c r="J135" s="47"/>
      <c r="L135" s="60"/>
      <c r="M135" s="61"/>
      <c r="N135" s="61"/>
      <c r="O135" s="62"/>
      <c r="Q135" s="73"/>
      <c r="R135" s="74"/>
      <c r="S135" s="75"/>
      <c r="U135" s="86"/>
      <c r="V135" s="87"/>
      <c r="W135" s="88"/>
      <c r="Y135" s="98"/>
      <c r="Z135" s="99"/>
      <c r="AA135" s="100"/>
      <c r="AC135" s="111"/>
      <c r="AD135" s="112"/>
      <c r="AE135" s="113"/>
    </row>
    <row r="136" spans="1:31" x14ac:dyDescent="0.2">
      <c r="A136">
        <v>175157</v>
      </c>
      <c r="B136" s="18" t="s">
        <v>149</v>
      </c>
      <c r="C136" t="s">
        <v>150</v>
      </c>
      <c r="D136" s="26">
        <v>268</v>
      </c>
      <c r="E136" s="33">
        <v>245</v>
      </c>
      <c r="F136" s="34">
        <v>91</v>
      </c>
      <c r="G136" s="1">
        <v>221</v>
      </c>
      <c r="H136" s="45">
        <v>82</v>
      </c>
      <c r="I136" s="46">
        <v>1251393</v>
      </c>
      <c r="J136" s="47">
        <v>5662</v>
      </c>
      <c r="K136">
        <v>84</v>
      </c>
      <c r="L136" s="60">
        <v>31</v>
      </c>
      <c r="M136" s="61">
        <v>276980</v>
      </c>
      <c r="N136" s="61">
        <v>74</v>
      </c>
      <c r="O136" s="62">
        <v>3297</v>
      </c>
      <c r="P136">
        <v>93</v>
      </c>
      <c r="Q136" s="73">
        <v>35</v>
      </c>
      <c r="R136" s="74">
        <v>308884</v>
      </c>
      <c r="S136" s="75">
        <v>3321</v>
      </c>
      <c r="T136" s="1">
        <v>215</v>
      </c>
      <c r="U136" s="86">
        <v>80</v>
      </c>
      <c r="V136" s="87">
        <v>590113</v>
      </c>
      <c r="W136" s="88">
        <v>2745</v>
      </c>
      <c r="X136" s="1">
        <v>173</v>
      </c>
      <c r="Y136" s="98">
        <v>65</v>
      </c>
      <c r="Z136" s="99">
        <v>1272746</v>
      </c>
      <c r="AA136" s="100">
        <v>7357</v>
      </c>
      <c r="AB136" s="1">
        <v>73</v>
      </c>
      <c r="AC136" s="111">
        <v>27</v>
      </c>
      <c r="AD136" s="112">
        <v>448603</v>
      </c>
      <c r="AE136" s="113">
        <v>6145</v>
      </c>
    </row>
    <row r="137" spans="1:31" x14ac:dyDescent="0.2">
      <c r="A137">
        <v>125231</v>
      </c>
      <c r="B137" s="18" t="s">
        <v>151</v>
      </c>
      <c r="C137" t="s">
        <v>150</v>
      </c>
      <c r="D137" s="26">
        <v>2247</v>
      </c>
      <c r="E137" s="33">
        <v>1977</v>
      </c>
      <c r="F137" s="34">
        <v>88</v>
      </c>
      <c r="G137" s="1">
        <v>1859</v>
      </c>
      <c r="H137" s="45">
        <v>83</v>
      </c>
      <c r="I137" s="46">
        <v>6820721</v>
      </c>
      <c r="J137" s="47">
        <v>3669</v>
      </c>
      <c r="K137">
        <v>376</v>
      </c>
      <c r="L137" s="60">
        <v>17</v>
      </c>
      <c r="M137" s="61">
        <v>1237990</v>
      </c>
      <c r="N137" s="61">
        <v>357</v>
      </c>
      <c r="O137" s="62">
        <v>3293</v>
      </c>
      <c r="P137">
        <v>632</v>
      </c>
      <c r="Q137" s="73">
        <v>28</v>
      </c>
      <c r="R137" s="74">
        <v>2064148</v>
      </c>
      <c r="S137" s="75">
        <v>3266</v>
      </c>
      <c r="T137" s="1">
        <v>1848</v>
      </c>
      <c r="U137" s="86">
        <v>82</v>
      </c>
      <c r="V137" s="87">
        <v>3156081</v>
      </c>
      <c r="W137" s="88">
        <v>1708</v>
      </c>
      <c r="X137" s="1">
        <v>1369</v>
      </c>
      <c r="Y137" s="98">
        <v>61</v>
      </c>
      <c r="Z137" s="99">
        <v>11850150</v>
      </c>
      <c r="AA137" s="100">
        <v>8656</v>
      </c>
      <c r="AB137" s="1">
        <v>772</v>
      </c>
      <c r="AC137" s="111">
        <v>34</v>
      </c>
      <c r="AD137" s="112">
        <v>5297155</v>
      </c>
      <c r="AE137" s="113">
        <v>6862</v>
      </c>
    </row>
    <row r="138" spans="1:31" x14ac:dyDescent="0.2">
      <c r="A138">
        <v>434751</v>
      </c>
      <c r="B138" s="18" t="s">
        <v>152</v>
      </c>
      <c r="C138" t="s">
        <v>150</v>
      </c>
      <c r="D138" s="26">
        <v>373</v>
      </c>
      <c r="E138" s="33">
        <v>337</v>
      </c>
      <c r="F138" s="34">
        <v>90</v>
      </c>
      <c r="G138" s="1">
        <v>319</v>
      </c>
      <c r="H138" s="45">
        <v>86</v>
      </c>
      <c r="I138" s="46">
        <v>2022936</v>
      </c>
      <c r="J138" s="47">
        <v>6341</v>
      </c>
      <c r="K138">
        <v>100</v>
      </c>
      <c r="L138" s="60">
        <v>27</v>
      </c>
      <c r="M138" s="61">
        <v>324212</v>
      </c>
      <c r="N138" s="61">
        <v>101</v>
      </c>
      <c r="O138" s="62">
        <v>3242</v>
      </c>
      <c r="P138">
        <v>149</v>
      </c>
      <c r="Q138" s="73">
        <v>40</v>
      </c>
      <c r="R138" s="74">
        <v>525381</v>
      </c>
      <c r="S138" s="75">
        <v>3526</v>
      </c>
      <c r="T138" s="1">
        <v>309</v>
      </c>
      <c r="U138" s="86">
        <v>83</v>
      </c>
      <c r="V138" s="87">
        <v>965752</v>
      </c>
      <c r="W138" s="88">
        <v>3125</v>
      </c>
      <c r="X138" s="1">
        <v>210</v>
      </c>
      <c r="Y138" s="98">
        <v>56</v>
      </c>
      <c r="Z138" s="99">
        <v>1282129</v>
      </c>
      <c r="AA138" s="100">
        <v>6105</v>
      </c>
      <c r="AB138" s="1">
        <v>48</v>
      </c>
      <c r="AC138" s="111">
        <v>13</v>
      </c>
      <c r="AD138" s="112">
        <v>332363</v>
      </c>
      <c r="AE138" s="113">
        <v>6924</v>
      </c>
    </row>
    <row r="139" spans="1:31" x14ac:dyDescent="0.2">
      <c r="A139">
        <v>175272</v>
      </c>
      <c r="B139" s="18" t="s">
        <v>153</v>
      </c>
      <c r="C139" t="s">
        <v>150</v>
      </c>
      <c r="D139" s="26">
        <v>5093</v>
      </c>
      <c r="E139" s="33">
        <v>4241</v>
      </c>
      <c r="F139" s="34">
        <v>83</v>
      </c>
      <c r="G139" s="1">
        <v>3779</v>
      </c>
      <c r="H139" s="45">
        <v>74</v>
      </c>
      <c r="I139" s="46">
        <v>19420582</v>
      </c>
      <c r="J139" s="47">
        <v>5139</v>
      </c>
      <c r="K139">
        <v>952</v>
      </c>
      <c r="L139" s="60">
        <v>19</v>
      </c>
      <c r="M139" s="61">
        <v>3330820</v>
      </c>
      <c r="N139" s="61">
        <v>808</v>
      </c>
      <c r="O139" s="62">
        <v>3499</v>
      </c>
      <c r="P139">
        <v>1304</v>
      </c>
      <c r="Q139" s="73">
        <v>26</v>
      </c>
      <c r="R139" s="74">
        <v>4787682</v>
      </c>
      <c r="S139" s="75">
        <v>3672</v>
      </c>
      <c r="T139" s="1">
        <v>3724</v>
      </c>
      <c r="U139" s="86">
        <v>73</v>
      </c>
      <c r="V139" s="87">
        <v>10071803</v>
      </c>
      <c r="W139" s="88">
        <v>2705</v>
      </c>
      <c r="X139" s="1">
        <v>2523</v>
      </c>
      <c r="Y139" s="98">
        <v>50</v>
      </c>
      <c r="Z139" s="99">
        <v>20574956</v>
      </c>
      <c r="AA139" s="100">
        <v>8155</v>
      </c>
      <c r="AB139" s="1">
        <v>1266</v>
      </c>
      <c r="AC139" s="111">
        <v>25</v>
      </c>
      <c r="AD139" s="112">
        <v>8372097</v>
      </c>
      <c r="AE139" s="113">
        <v>6613</v>
      </c>
    </row>
    <row r="140" spans="1:31" s="136" customFormat="1" x14ac:dyDescent="0.2">
      <c r="B140" s="144" t="s">
        <v>154</v>
      </c>
      <c r="C140" s="126"/>
      <c r="D140" s="139">
        <f>SUM(D136:D139)</f>
        <v>7981</v>
      </c>
      <c r="E140" s="127">
        <f>SUM(E136:E139)</f>
        <v>6800</v>
      </c>
      <c r="F140" s="181">
        <f>E140/$D140</f>
        <v>0.85202355594537027</v>
      </c>
      <c r="G140" s="127">
        <f>SUM(G136:G139)</f>
        <v>6178</v>
      </c>
      <c r="H140" s="181">
        <f>G140/$D140</f>
        <v>0.77408846009272025</v>
      </c>
      <c r="I140" s="128"/>
      <c r="J140" s="128">
        <f>(SUMPRODUCT(G136:G139,J136:J139)/G140)</f>
        <v>4777.4414049854322</v>
      </c>
      <c r="K140" s="127">
        <f>SUM(K136:K139)</f>
        <v>1512</v>
      </c>
      <c r="L140" s="181">
        <f>K140/$D140</f>
        <v>0.18944994361608822</v>
      </c>
      <c r="M140" s="129"/>
      <c r="N140" s="129"/>
      <c r="O140" s="140">
        <f>(SUMPRODUCT(K136:K139,O136:O139)/K140)</f>
        <v>3419.5529100529102</v>
      </c>
      <c r="P140" s="127">
        <f>SUM(P136:P139)</f>
        <v>2178</v>
      </c>
      <c r="Q140" s="181">
        <f>P140/$D140</f>
        <v>0.27289813306603183</v>
      </c>
      <c r="R140" s="130"/>
      <c r="S140" s="141">
        <f>(SUMPRODUCT(P136:P139,S136:S139)/P140)</f>
        <v>3529.2134986225897</v>
      </c>
      <c r="T140" s="127">
        <f>SUM(T136:T139)</f>
        <v>6096</v>
      </c>
      <c r="U140" s="181">
        <f>T140/$D140</f>
        <v>0.76381405838867311</v>
      </c>
      <c r="V140" s="131"/>
      <c r="W140" s="142">
        <f>(SUMPRODUCT(T136:T139,W136:W139)/T140)</f>
        <v>2425.4599737532808</v>
      </c>
      <c r="X140" s="127">
        <f>SUM(X136:X139)</f>
        <v>4275</v>
      </c>
      <c r="Y140" s="181">
        <f>X140/$D140</f>
        <v>0.53564716200977325</v>
      </c>
      <c r="Z140" s="132"/>
      <c r="AA140" s="143">
        <f>(SUMPRODUCT(X136:X139,AA136:AA139)/X140)</f>
        <v>8182.4421052631578</v>
      </c>
      <c r="AB140" s="127">
        <f>SUM(AB136:AB139)</f>
        <v>2159</v>
      </c>
      <c r="AC140" s="181">
        <f>AB140/$D140</f>
        <v>0.27051747901265505</v>
      </c>
      <c r="AD140" s="133"/>
      <c r="AE140" s="159">
        <f>(SUMPRODUCT(AB136:AB139,AE136:AE139)/AB140)</f>
        <v>6693.1259842519685</v>
      </c>
    </row>
    <row r="141" spans="1:31" s="16" customFormat="1" x14ac:dyDescent="0.2">
      <c r="B141" s="22"/>
      <c r="D141" s="28"/>
      <c r="E141" s="37"/>
      <c r="F141" s="38"/>
      <c r="G141" s="17"/>
      <c r="H141" s="37"/>
      <c r="I141" s="51"/>
      <c r="J141" s="52"/>
      <c r="K141" s="17"/>
      <c r="L141" s="37"/>
      <c r="M141" s="66"/>
      <c r="N141" s="66"/>
      <c r="O141" s="52"/>
      <c r="P141" s="17"/>
      <c r="Q141" s="37"/>
      <c r="R141" s="66"/>
      <c r="S141" s="52"/>
      <c r="T141" s="17"/>
      <c r="U141" s="37"/>
      <c r="V141" s="66"/>
      <c r="W141" s="52"/>
      <c r="X141" s="17"/>
      <c r="Y141" s="37"/>
      <c r="Z141" s="66"/>
      <c r="AA141" s="52"/>
      <c r="AB141" s="17"/>
      <c r="AC141" s="37"/>
      <c r="AD141" s="66"/>
      <c r="AE141" s="52"/>
    </row>
    <row r="142" spans="1:31" s="145" customFormat="1" x14ac:dyDescent="0.2">
      <c r="B142" s="146" t="s">
        <v>155</v>
      </c>
      <c r="C142" s="135"/>
      <c r="D142" s="139">
        <f>SUM(D7:D36,D40:D88,D92:D122,D126:D132,D136:D139)</f>
        <v>50060</v>
      </c>
      <c r="E142" s="139">
        <f>SUM(E7:E36,E40:E88,E92:E122,E126:E132,E136:E139)</f>
        <v>41980</v>
      </c>
      <c r="F142" s="179">
        <f>E142/D142</f>
        <v>0.83859368757491015</v>
      </c>
      <c r="G142" s="139">
        <f>SUM(G7:G36,G40:G88,G92:G122,G126:G132,G136:G139)</f>
        <v>33316</v>
      </c>
      <c r="H142" s="179">
        <f>G142/D142</f>
        <v>0.66552137435077907</v>
      </c>
      <c r="I142" s="134">
        <v>238410066</v>
      </c>
      <c r="J142" s="134">
        <f>(SUM(G37*J37,G89*J89,G123*J123,G133*J133,G140*J140)/G142)</f>
        <v>7155.9715752191141</v>
      </c>
      <c r="K142" s="139">
        <f>SUM(K7:K36,K40:K88,K92:K122,K126:K132,K136:K139)</f>
        <v>15503</v>
      </c>
      <c r="L142" s="179">
        <f>K142/D142</f>
        <v>0.30968837395125848</v>
      </c>
      <c r="M142" s="135"/>
      <c r="N142" s="135"/>
      <c r="O142" s="134">
        <f>(SUM(K37*O37,K89*O89,K123*O123,K133*O133,K140*O140)/K142)</f>
        <v>3344.5833064568146</v>
      </c>
      <c r="P142" s="139">
        <f>SUM(P7:P36,P40:P88,P92:P122,P126:P132,P136:P139)</f>
        <v>17810</v>
      </c>
      <c r="Q142" s="179">
        <f>P142/D142</f>
        <v>0.35577307231322414</v>
      </c>
      <c r="R142" s="135"/>
      <c r="S142" s="134">
        <f>(SUM(P37*S37,P89*S89,P123*S123,P133*S133,P140*S140)/P142)</f>
        <v>2142.3463784390792</v>
      </c>
      <c r="T142" s="139">
        <f>SUM(T7:T36,T40:T88,T92:T122,T126:T132,T136:T139)</f>
        <v>19773</v>
      </c>
      <c r="U142" s="179">
        <f>T142/D142</f>
        <v>0.39498601677986417</v>
      </c>
      <c r="V142" s="135"/>
      <c r="W142" s="134">
        <f>(SUM(T37*W37,T89*W89,T123*W123,T133*W133,T140*W140)/T142)</f>
        <v>6871.1618874222422</v>
      </c>
      <c r="X142" s="139">
        <f>SUM(X7:X36,X40:X88,X92:X122,X126:X132,X136:X139)</f>
        <v>30391</v>
      </c>
      <c r="Y142" s="179">
        <f>X142/D142</f>
        <v>0.60709149021174591</v>
      </c>
      <c r="Z142" s="179"/>
      <c r="AA142" s="134">
        <f>(SUM(X37*AA37,X89*AA89,X123*AA123,X133*AA133,X140*AA140)/X142)</f>
        <v>7213.886578263302</v>
      </c>
      <c r="AB142" s="139">
        <f>SUM(AB7:AB36,AB40:AB88,AB92:AB122,AB126:AB132,AB136:AB139)</f>
        <v>7834</v>
      </c>
      <c r="AC142" s="179">
        <f>AB142/D142</f>
        <v>0.15649220934878147</v>
      </c>
      <c r="AD142" s="135"/>
      <c r="AE142" s="134">
        <f>(SUM(AB37*AE37,AB89*AE89,AB123*AE123,AB133*AE133,AB140*AE140)/AB142)</f>
        <v>6996.3502680622923</v>
      </c>
    </row>
    <row r="144" spans="1:31" hidden="1" x14ac:dyDescent="0.2">
      <c r="B144" t="s">
        <v>156</v>
      </c>
      <c r="D144" s="1">
        <f>SUM(D7:D139)</f>
        <v>92139</v>
      </c>
      <c r="E144" s="1">
        <f>SUM(E7:E139)</f>
        <v>77160</v>
      </c>
      <c r="F144" s="1">
        <f>(SUMPRODUCT(E7:E139,F7:F139))/E144</f>
        <v>46.734963885881861</v>
      </c>
      <c r="G144" s="1">
        <f>SUM(G7:G139)</f>
        <v>60454</v>
      </c>
      <c r="H144" s="1">
        <f>(SUMPRODUCT(G7:G139,H7:H139))/G144</f>
        <v>40.317052160138715</v>
      </c>
      <c r="I144" s="2">
        <f>SUM(I7:I139)</f>
        <v>238410066</v>
      </c>
      <c r="J144" s="2">
        <f>(SUMPRODUCT(G7:G139,J7:J139))/G144</f>
        <v>7399.0416680451253</v>
      </c>
      <c r="K144" s="1">
        <f>SUM(K7:K139)</f>
        <v>29494</v>
      </c>
      <c r="L144" s="1">
        <f>(SUMPRODUCT(K7:K139,L7:L139))/K144</f>
        <v>20.800441198928826</v>
      </c>
      <c r="O144" s="2">
        <f>(SUMPRODUCT(K7:K139,O7:O139))/K144</f>
        <v>3340.7400149182886</v>
      </c>
      <c r="P144" s="1">
        <f>SUM(P7:P139)</f>
        <v>33442</v>
      </c>
      <c r="Q144" s="1">
        <f>(SUMPRODUCT(P7:P139,Q7:Q139))/P144</f>
        <v>21.832001723265403</v>
      </c>
      <c r="S144" s="2">
        <f>(SUMPRODUCT(P7:P139,S7:S139))/P144</f>
        <v>2052.0229352311467</v>
      </c>
      <c r="T144" s="1">
        <f>SUM(T7:T139)</f>
        <v>33450</v>
      </c>
      <c r="U144" s="1">
        <f>(SUMPRODUCT(T7:T139,U7:U139))/T144</f>
        <v>44.284531876319832</v>
      </c>
      <c r="W144" s="2">
        <f>(SUMPRODUCT(T7:T139,W7:W139))/T144</f>
        <v>7681.3561733931238</v>
      </c>
      <c r="X144" s="1">
        <f>SUM(X7:X139)</f>
        <v>56507</v>
      </c>
      <c r="Y144" s="1">
        <f>(SUMPRODUCT(X7:X139,Y7:Y139))/X144</f>
        <v>34.874673438612724</v>
      </c>
      <c r="AA144" s="2">
        <f>(SUMPRODUCT(X7:X139,AA7:AA139))/X144</f>
        <v>7140.6111455217933</v>
      </c>
      <c r="AB144" s="1">
        <f>SUM(AB7:AB139)</f>
        <v>13509</v>
      </c>
      <c r="AC144" s="1">
        <f>(SUMPRODUCT(AB7:AB139,AC7:AC139))/AB144</f>
        <v>15.718381908026556</v>
      </c>
      <c r="AE144" s="2">
        <f>(SUMPRODUCT(AB7:AB139,AE7:AE139))/AB144</f>
        <v>7044.8113850025911</v>
      </c>
    </row>
    <row r="145" spans="2:11" x14ac:dyDescent="0.2">
      <c r="B145" s="117" t="s">
        <v>167</v>
      </c>
      <c r="C145" s="117"/>
      <c r="D145" s="117"/>
      <c r="E145" s="117"/>
      <c r="F145" s="117"/>
      <c r="G145" s="117"/>
      <c r="H145" s="117"/>
      <c r="I145" s="117"/>
      <c r="J145" s="117"/>
      <c r="K145" s="117"/>
    </row>
    <row r="146" spans="2:11" x14ac:dyDescent="0.2">
      <c r="B146" s="118" t="s">
        <v>168</v>
      </c>
      <c r="C146" s="118"/>
      <c r="D146" s="118"/>
      <c r="E146" s="118"/>
      <c r="F146" s="118"/>
      <c r="G146" s="118"/>
      <c r="H146" s="118"/>
      <c r="I146" s="118"/>
      <c r="J146" s="118"/>
      <c r="K146" s="118"/>
    </row>
    <row r="147" spans="2:11" x14ac:dyDescent="0.2">
      <c r="B147" s="119"/>
      <c r="C147" s="120"/>
      <c r="D147" s="120"/>
      <c r="E147" s="120"/>
      <c r="F147" s="120"/>
      <c r="G147" s="120"/>
      <c r="H147" s="120"/>
      <c r="I147" s="120"/>
      <c r="J147" s="120"/>
      <c r="K147" s="120"/>
    </row>
    <row r="148" spans="2:11" x14ac:dyDescent="0.2">
      <c r="B148" s="119" t="s">
        <v>169</v>
      </c>
      <c r="C148" s="121"/>
      <c r="D148" s="122"/>
      <c r="E148" s="121"/>
      <c r="F148" s="121"/>
      <c r="G148" s="120"/>
      <c r="H148" s="122"/>
      <c r="I148" s="121"/>
      <c r="J148" s="120"/>
      <c r="K148" s="121"/>
    </row>
    <row r="149" spans="2:11" x14ac:dyDescent="0.2">
      <c r="B149" s="119"/>
      <c r="C149" s="121"/>
      <c r="D149" s="122"/>
      <c r="E149" s="121"/>
      <c r="F149" s="121"/>
      <c r="G149" s="120"/>
      <c r="H149" s="122"/>
      <c r="I149" s="121"/>
      <c r="J149" s="120"/>
      <c r="K149" s="121"/>
    </row>
    <row r="150" spans="2:11" x14ac:dyDescent="0.2">
      <c r="B150" s="118" t="s">
        <v>170</v>
      </c>
      <c r="C150" s="118"/>
      <c r="D150" s="118"/>
      <c r="E150" s="118"/>
      <c r="F150" s="118"/>
      <c r="G150" s="118"/>
      <c r="H150" s="118"/>
      <c r="I150" s="118"/>
      <c r="J150" s="118"/>
      <c r="K150" s="118"/>
    </row>
    <row r="151" spans="2:11" x14ac:dyDescent="0.2">
      <c r="B151" s="119"/>
      <c r="C151" s="119"/>
      <c r="D151" s="119"/>
      <c r="E151" s="119"/>
      <c r="F151" s="119"/>
      <c r="G151" s="119"/>
      <c r="H151" s="119"/>
      <c r="I151" s="119"/>
      <c r="J151" s="119"/>
      <c r="K151" s="119"/>
    </row>
    <row r="152" spans="2:11" x14ac:dyDescent="0.2">
      <c r="B152" s="186" t="s">
        <v>171</v>
      </c>
      <c r="C152" s="186"/>
      <c r="D152" s="186"/>
      <c r="E152" s="186"/>
      <c r="F152" s="186"/>
      <c r="G152" s="186"/>
      <c r="H152" s="186"/>
      <c r="I152" s="186"/>
      <c r="J152" s="186"/>
      <c r="K152" s="118"/>
    </row>
    <row r="153" spans="2:11" x14ac:dyDescent="0.2">
      <c r="B153" s="182"/>
      <c r="C153" s="182"/>
      <c r="D153" s="182"/>
      <c r="E153" s="182"/>
      <c r="F153" s="182"/>
      <c r="G153" s="182"/>
      <c r="H153" s="182"/>
      <c r="I153" s="182"/>
      <c r="J153" s="182"/>
      <c r="K153" s="182"/>
    </row>
    <row r="154" spans="2:11" x14ac:dyDescent="0.2">
      <c r="B154" s="186" t="s">
        <v>172</v>
      </c>
      <c r="C154" s="186"/>
      <c r="D154" s="186"/>
      <c r="E154" s="186"/>
      <c r="F154" s="186"/>
      <c r="G154" s="186"/>
      <c r="H154" s="186"/>
      <c r="I154" s="186"/>
      <c r="J154" s="186"/>
      <c r="K154" s="118"/>
    </row>
    <row r="155" spans="2:11" x14ac:dyDescent="0.2">
      <c r="B155" s="182"/>
      <c r="C155" s="182"/>
      <c r="D155" s="182"/>
      <c r="E155" s="182"/>
      <c r="F155" s="182"/>
      <c r="G155" s="182"/>
      <c r="H155" s="182"/>
      <c r="I155" s="182"/>
      <c r="J155" s="182"/>
      <c r="K155" s="182"/>
    </row>
    <row r="156" spans="2:11" x14ac:dyDescent="0.2">
      <c r="B156" s="182" t="s">
        <v>173</v>
      </c>
      <c r="C156" s="183"/>
      <c r="D156" s="183"/>
      <c r="E156" s="183"/>
      <c r="F156" s="183"/>
      <c r="G156" s="183"/>
      <c r="H156" s="183"/>
      <c r="I156" s="183"/>
      <c r="J156" s="183"/>
      <c r="K156" s="123"/>
    </row>
    <row r="157" spans="2:11" x14ac:dyDescent="0.2">
      <c r="B157" s="125"/>
      <c r="C157" s="123"/>
      <c r="D157" s="124"/>
      <c r="E157" s="123"/>
      <c r="F157" s="123"/>
      <c r="G157" s="120"/>
      <c r="H157" s="124"/>
      <c r="I157" s="123"/>
      <c r="J157" s="120"/>
      <c r="K157" s="123"/>
    </row>
    <row r="158" spans="2:11" x14ac:dyDescent="0.2">
      <c r="B158" s="125" t="s">
        <v>174</v>
      </c>
      <c r="C158" s="123"/>
      <c r="D158" s="124"/>
      <c r="E158" s="123"/>
      <c r="F158" s="123"/>
      <c r="G158" s="120"/>
      <c r="H158" s="124"/>
      <c r="I158" s="123"/>
      <c r="J158" s="120"/>
      <c r="K158" s="123"/>
    </row>
    <row r="159" spans="2:11" x14ac:dyDescent="0.2">
      <c r="B159" s="125"/>
      <c r="C159" s="123"/>
      <c r="D159" s="124"/>
      <c r="E159" s="123"/>
      <c r="F159" s="123"/>
      <c r="G159" s="120"/>
      <c r="H159" s="124"/>
      <c r="I159" s="123"/>
      <c r="J159" s="120"/>
      <c r="K159" s="123"/>
    </row>
    <row r="160" spans="2:11" x14ac:dyDescent="0.2">
      <c r="B160" s="119" t="s">
        <v>175</v>
      </c>
      <c r="C160" s="119"/>
      <c r="D160" s="119"/>
      <c r="E160" s="119"/>
      <c r="F160" s="119"/>
      <c r="G160" s="119"/>
      <c r="H160" s="119"/>
      <c r="I160" s="119"/>
      <c r="J160" s="119"/>
      <c r="K160" s="119"/>
    </row>
  </sheetData>
  <mergeCells count="13">
    <mergeCell ref="D2:F2"/>
    <mergeCell ref="E4:F4"/>
    <mergeCell ref="H4:J4"/>
    <mergeCell ref="L4:O4"/>
    <mergeCell ref="Q4:S4"/>
    <mergeCell ref="B156:J156"/>
    <mergeCell ref="Y4:AA4"/>
    <mergeCell ref="AC4:AE4"/>
    <mergeCell ref="B152:J152"/>
    <mergeCell ref="B153:K153"/>
    <mergeCell ref="B154:J154"/>
    <mergeCell ref="B155:K155"/>
    <mergeCell ref="U4:W4"/>
  </mergeCells>
  <pageMargins left="0.7" right="0.7" top="0.75" bottom="0.75" header="0.3" footer="0.3"/>
  <pageSetup scale="70" fitToWidth="2" orientation="landscape" r:id="rId1"/>
  <rowBreaks count="2" manualBreakCount="2">
    <brk id="37"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K22" sqref="K22"/>
    </sheetView>
  </sheetViews>
  <sheetFormatPr defaultRowHeight="12.75" x14ac:dyDescent="0.2"/>
  <cols>
    <col min="1" max="1" width="32.140625" customWidth="1"/>
    <col min="8" max="8" width="9.5703125" bestFit="1" customWidth="1"/>
  </cols>
  <sheetData>
    <row r="1" spans="1:10" ht="13.5" thickBot="1" x14ac:dyDescent="0.25">
      <c r="A1" t="s">
        <v>184</v>
      </c>
      <c r="B1" s="1"/>
      <c r="C1" s="147"/>
      <c r="D1" s="148"/>
      <c r="E1" s="149"/>
      <c r="F1" s="148"/>
      <c r="G1" s="149"/>
      <c r="H1" s="148"/>
      <c r="I1" s="149"/>
      <c r="J1" s="148"/>
    </row>
    <row r="2" spans="1:10" ht="15.75" thickBot="1" x14ac:dyDescent="0.25">
      <c r="A2" s="150"/>
      <c r="B2" s="197" t="s">
        <v>178</v>
      </c>
      <c r="C2" s="198"/>
      <c r="D2" s="198"/>
      <c r="E2" s="198"/>
      <c r="F2" s="198"/>
      <c r="G2" s="198"/>
      <c r="H2" s="198"/>
      <c r="I2" s="198"/>
      <c r="J2" s="199"/>
    </row>
    <row r="3" spans="1:10" ht="15" x14ac:dyDescent="0.25">
      <c r="A3" s="150"/>
      <c r="B3" s="200" t="s">
        <v>179</v>
      </c>
      <c r="C3" s="202" t="s">
        <v>161</v>
      </c>
      <c r="D3" s="203"/>
      <c r="E3" s="204" t="s">
        <v>162</v>
      </c>
      <c r="F3" s="205"/>
      <c r="G3" s="202" t="s">
        <v>163</v>
      </c>
      <c r="H3" s="203"/>
      <c r="I3" s="202" t="s">
        <v>180</v>
      </c>
      <c r="J3" s="203"/>
    </row>
    <row r="4" spans="1:10" ht="45" x14ac:dyDescent="0.25">
      <c r="A4" s="151" t="s">
        <v>181</v>
      </c>
      <c r="B4" s="201"/>
      <c r="C4" s="152" t="s">
        <v>157</v>
      </c>
      <c r="D4" s="153" t="s">
        <v>182</v>
      </c>
      <c r="E4" s="154" t="s">
        <v>157</v>
      </c>
      <c r="F4" s="153" t="s">
        <v>182</v>
      </c>
      <c r="G4" s="154" t="s">
        <v>157</v>
      </c>
      <c r="H4" s="153" t="s">
        <v>182</v>
      </c>
      <c r="I4" s="154" t="s">
        <v>157</v>
      </c>
      <c r="J4" s="153" t="s">
        <v>182</v>
      </c>
    </row>
    <row r="5" spans="1:10" ht="15" x14ac:dyDescent="0.25">
      <c r="A5" s="155" t="s">
        <v>188</v>
      </c>
      <c r="B5" s="156">
        <f>'Web table'!D37</f>
        <v>16591</v>
      </c>
      <c r="C5" s="210">
        <f>'Web table'!H37</f>
        <v>0.52172864806220243</v>
      </c>
      <c r="D5" s="217">
        <f>'Web table'!J37</f>
        <v>3746.257393715342</v>
      </c>
      <c r="E5" s="210">
        <f>'Web table'!L37</f>
        <v>0.38424446989331568</v>
      </c>
      <c r="F5" s="217">
        <f>'Web table'!O37</f>
        <v>3341.0200784313724</v>
      </c>
      <c r="G5" s="210">
        <f>'Web table'!Q37</f>
        <v>0.4016635525284793</v>
      </c>
      <c r="H5" s="217">
        <f>'Web table'!S37</f>
        <v>1247.9495798319329</v>
      </c>
      <c r="I5" s="210">
        <f>'Web table'!U37</f>
        <v>5.67174974383702E-2</v>
      </c>
      <c r="J5" s="217">
        <f>'Web table'!W37</f>
        <v>1108.9787460148777</v>
      </c>
    </row>
    <row r="6" spans="1:10" ht="15" x14ac:dyDescent="0.25">
      <c r="A6" s="155" t="s">
        <v>189</v>
      </c>
      <c r="B6" s="156">
        <f>'Web table'!D89</f>
        <v>5855</v>
      </c>
      <c r="C6" s="211">
        <f>'Web table'!H89</f>
        <v>0.67873612297181896</v>
      </c>
      <c r="D6" s="217">
        <f>'Web table'!J89</f>
        <v>4896.9866633115253</v>
      </c>
      <c r="E6" s="211">
        <f>'Web table'!L89</f>
        <v>0.53270708795900934</v>
      </c>
      <c r="F6" s="217">
        <f>'Web table'!O89</f>
        <v>3574.5440846425136</v>
      </c>
      <c r="G6" s="211">
        <f>'Web table'!Q89</f>
        <v>0.48010247651579846</v>
      </c>
      <c r="H6" s="217">
        <f>'Web table'!S89</f>
        <v>1532.6321593738883</v>
      </c>
      <c r="I6" s="211">
        <f>'Web table'!U89</f>
        <v>0.16225448334756618</v>
      </c>
      <c r="J6" s="217">
        <f>'Web table'!W89</f>
        <v>1208.6157894736841</v>
      </c>
    </row>
    <row r="7" spans="1:10" ht="15" x14ac:dyDescent="0.25">
      <c r="A7" s="155" t="s">
        <v>190</v>
      </c>
      <c r="B7" s="156">
        <f>'Web table'!D123</f>
        <v>10662</v>
      </c>
      <c r="C7" s="211">
        <f>'Web table'!H123</f>
        <v>0.92674920277621464</v>
      </c>
      <c r="D7" s="217">
        <f>'Web table'!J123</f>
        <v>13920.28620584961</v>
      </c>
      <c r="E7" s="211">
        <f>'Web table'!L123</f>
        <v>0.23588444944663289</v>
      </c>
      <c r="F7" s="217">
        <f>'Web table'!O123</f>
        <v>3148.78648111332</v>
      </c>
      <c r="G7" s="211">
        <f>'Web table'!Q123</f>
        <v>0.32432939410992306</v>
      </c>
      <c r="H7" s="217">
        <f>'Web table'!S123</f>
        <v>3490.2657605552345</v>
      </c>
      <c r="I7" s="211">
        <f>'Web table'!U123</f>
        <v>0.88482461076721064</v>
      </c>
      <c r="J7" s="217">
        <f>'Web table'!W123</f>
        <v>12036.748039007844</v>
      </c>
    </row>
    <row r="8" spans="1:10" ht="15" x14ac:dyDescent="0.25">
      <c r="A8" s="155" t="s">
        <v>191</v>
      </c>
      <c r="B8" s="156">
        <f>'Web table'!D133</f>
        <v>8971</v>
      </c>
      <c r="C8" s="211">
        <f>'Web table'!H133</f>
        <v>0.51577304648311229</v>
      </c>
      <c r="D8" s="217">
        <f>'Web table'!J133</f>
        <v>4205.4763345580286</v>
      </c>
      <c r="E8" s="211">
        <f>'Web table'!L133</f>
        <v>0.22093412105673838</v>
      </c>
      <c r="F8" s="217">
        <f>'Web table'!O133</f>
        <v>3185.4223007063574</v>
      </c>
      <c r="G8" s="211">
        <f>'Web table'!Q133</f>
        <v>0.30085832125738493</v>
      </c>
      <c r="H8" s="217">
        <f>'Web table'!S133</f>
        <v>2139.5546498703225</v>
      </c>
      <c r="I8" s="211">
        <f>'Web table'!U133</f>
        <v>0.26217812952848069</v>
      </c>
      <c r="J8" s="217">
        <f>'Web table'!W133</f>
        <v>2266.779336734694</v>
      </c>
    </row>
    <row r="9" spans="1:10" ht="15" x14ac:dyDescent="0.25">
      <c r="A9" s="155" t="str">
        <f>[1]Sheet1!A7</f>
        <v>University of Minnesota</v>
      </c>
      <c r="B9" s="156">
        <f>'Web table'!D140</f>
        <v>7981</v>
      </c>
      <c r="C9" s="212">
        <f>'Web table'!H140</f>
        <v>0.77408846009272025</v>
      </c>
      <c r="D9" s="217">
        <f>'Web table'!J140</f>
        <v>4777.4414049854322</v>
      </c>
      <c r="E9" s="212">
        <f>'Web table'!L140</f>
        <v>0.18944994361608822</v>
      </c>
      <c r="F9" s="217">
        <f>'Web table'!O140</f>
        <v>3419.5529100529102</v>
      </c>
      <c r="G9" s="212">
        <f>'Web table'!Q140</f>
        <v>0.27289813306603183</v>
      </c>
      <c r="H9" s="217">
        <f>'Web table'!S140</f>
        <v>3529.2134986225897</v>
      </c>
      <c r="I9" s="212">
        <f>'Web table'!U140</f>
        <v>0.76381405838867311</v>
      </c>
      <c r="J9" s="217">
        <f>'Web table'!W140</f>
        <v>2425.4599737532808</v>
      </c>
    </row>
    <row r="10" spans="1:10" ht="15" x14ac:dyDescent="0.25">
      <c r="A10" s="157" t="s">
        <v>183</v>
      </c>
      <c r="B10" s="158">
        <f>SUM(B5:B9)</f>
        <v>50060</v>
      </c>
      <c r="C10" s="213">
        <f>'Web table'!H142</f>
        <v>0.66552137435077907</v>
      </c>
      <c r="D10" s="215">
        <f>'Web table'!J142</f>
        <v>7155.9715752191141</v>
      </c>
      <c r="E10" s="214">
        <f>'Web table'!L142</f>
        <v>0.30968837395125848</v>
      </c>
      <c r="F10" s="216">
        <f>'Web table'!O142</f>
        <v>3344.5833064568146</v>
      </c>
      <c r="G10" s="214">
        <f>'Web table'!Q142</f>
        <v>0.35577307231322414</v>
      </c>
      <c r="H10" s="216">
        <f>'Web table'!S142</f>
        <v>2142.3463784390792</v>
      </c>
      <c r="I10" s="214">
        <f>'Web table'!U142</f>
        <v>0.39498601677986417</v>
      </c>
      <c r="J10" s="216">
        <f>'Web table'!W142</f>
        <v>6871.1618874222422</v>
      </c>
    </row>
  </sheetData>
  <mergeCells count="6">
    <mergeCell ref="B2:J2"/>
    <mergeCell ref="B3:B4"/>
    <mergeCell ref="C3:D3"/>
    <mergeCell ref="E3:F3"/>
    <mergeCell ref="G3:H3"/>
    <mergeCell ref="I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I13" sqref="I13"/>
    </sheetView>
  </sheetViews>
  <sheetFormatPr defaultRowHeight="12.75" x14ac:dyDescent="0.2"/>
  <cols>
    <col min="1" max="1" width="31.5703125" customWidth="1"/>
    <col min="2" max="2" width="0" hidden="1" customWidth="1"/>
    <col min="4" max="4" width="9.140625" style="2"/>
    <col min="5" max="5" width="0" hidden="1" customWidth="1"/>
    <col min="7" max="7" width="9.140625" style="2"/>
  </cols>
  <sheetData>
    <row r="1" spans="1:7" ht="13.5" thickBot="1" x14ac:dyDescent="0.25">
      <c r="A1" t="s">
        <v>187</v>
      </c>
      <c r="B1" s="1"/>
      <c r="C1" s="149"/>
      <c r="D1" s="160"/>
      <c r="E1" s="1"/>
      <c r="F1" s="147"/>
    </row>
    <row r="2" spans="1:7" ht="26.25" customHeight="1" x14ac:dyDescent="0.2">
      <c r="A2" s="178"/>
      <c r="B2" s="206" t="s">
        <v>185</v>
      </c>
      <c r="C2" s="207"/>
      <c r="D2" s="208"/>
      <c r="E2" s="209" t="s">
        <v>186</v>
      </c>
      <c r="F2" s="207"/>
      <c r="G2" s="208"/>
    </row>
    <row r="3" spans="1:7" ht="45" x14ac:dyDescent="0.25">
      <c r="A3" s="161" t="s">
        <v>181</v>
      </c>
      <c r="B3" s="162" t="s">
        <v>0</v>
      </c>
      <c r="C3" s="163" t="s">
        <v>157</v>
      </c>
      <c r="D3" s="153" t="s">
        <v>182</v>
      </c>
      <c r="E3" s="164" t="s">
        <v>0</v>
      </c>
      <c r="F3" s="165" t="s">
        <v>157</v>
      </c>
      <c r="G3" s="153" t="s">
        <v>182</v>
      </c>
    </row>
    <row r="4" spans="1:7" ht="15" x14ac:dyDescent="0.25">
      <c r="A4" s="166" t="s">
        <v>188</v>
      </c>
      <c r="B4" s="167">
        <v>8408</v>
      </c>
      <c r="C4" s="218">
        <f>'Web table'!Y37</f>
        <v>0.52154782713519376</v>
      </c>
      <c r="D4" s="169">
        <f>'Web table'!AA37</f>
        <v>5286.0357101583268</v>
      </c>
      <c r="E4" s="168">
        <f>'Web table'!AA37</f>
        <v>5286.0357101583268</v>
      </c>
      <c r="F4" s="218">
        <f>'Web table'!AC37</f>
        <v>3.911759387619794E-2</v>
      </c>
      <c r="G4" s="169">
        <f>'Web table'!AE37</f>
        <v>5152.0493066255776</v>
      </c>
    </row>
    <row r="5" spans="1:7" ht="15" x14ac:dyDescent="0.25">
      <c r="A5" s="170" t="s">
        <v>189</v>
      </c>
      <c r="B5" s="171">
        <v>4990</v>
      </c>
      <c r="C5" s="218">
        <f>'Web table'!Y89</f>
        <v>0.76584116140051239</v>
      </c>
      <c r="D5" s="172">
        <f>'Web table'!AA89</f>
        <v>9064.6795272078507</v>
      </c>
      <c r="E5" s="168">
        <f>'Web table'!AA89</f>
        <v>9064.6795272078507</v>
      </c>
      <c r="F5" s="218">
        <f>'Web table'!AC89</f>
        <v>0.22903501280956448</v>
      </c>
      <c r="G5" s="172">
        <f>'Web table'!AE89</f>
        <v>6316.6017897091724</v>
      </c>
    </row>
    <row r="6" spans="1:7" ht="15" x14ac:dyDescent="0.25">
      <c r="A6" s="170" t="s">
        <v>190</v>
      </c>
      <c r="B6" s="171">
        <v>6680</v>
      </c>
      <c r="C6" s="218">
        <f>'Web table'!Y123</f>
        <v>0.6619771149878072</v>
      </c>
      <c r="D6" s="172">
        <f>'Web table'!AA123</f>
        <v>7984.7128081609517</v>
      </c>
      <c r="E6" s="168">
        <f>'Web table'!AA123</f>
        <v>7984.7128081609517</v>
      </c>
      <c r="F6" s="218">
        <f>'Web table'!AC123</f>
        <v>0.1710748452447946</v>
      </c>
      <c r="G6" s="172">
        <f>'Web table'!AE123</f>
        <v>9151.2916666666661</v>
      </c>
    </row>
    <row r="7" spans="1:7" ht="15" x14ac:dyDescent="0.25">
      <c r="A7" s="170" t="s">
        <v>191</v>
      </c>
      <c r="B7" s="171">
        <v>5423</v>
      </c>
      <c r="C7" s="218">
        <f>'Web table'!Y133</f>
        <v>0.66001560584104335</v>
      </c>
      <c r="D7" s="172">
        <f>'Web table'!AA133</f>
        <v>7011.5004222259749</v>
      </c>
      <c r="E7" s="168">
        <f>'Web table'!AA133</f>
        <v>7011.5004222259749</v>
      </c>
      <c r="F7" s="218">
        <f>'Web table'!AC133</f>
        <v>0.20744621558354698</v>
      </c>
      <c r="G7" s="172">
        <f>'Web table'!AE133</f>
        <v>6369.0220311660396</v>
      </c>
    </row>
    <row r="8" spans="1:7" ht="15" x14ac:dyDescent="0.25">
      <c r="A8" s="170" t="str">
        <f>[1]Sheet1!A7</f>
        <v>University of Minnesota</v>
      </c>
      <c r="B8" s="171">
        <f>SUM(B5:B7)</f>
        <v>17093</v>
      </c>
      <c r="C8" s="218">
        <f>'Web table'!Y140</f>
        <v>0.53564716200977325</v>
      </c>
      <c r="D8" s="174">
        <f>'Web table'!AA140</f>
        <v>8182.4421052631578</v>
      </c>
      <c r="E8" s="168">
        <f>'Web table'!AA140</f>
        <v>8182.4421052631578</v>
      </c>
      <c r="F8" s="218">
        <f>'Web table'!AC140</f>
        <v>0.27051747901265505</v>
      </c>
      <c r="G8" s="172">
        <f>'Web table'!AE140</f>
        <v>6693.1259842519685</v>
      </c>
    </row>
    <row r="9" spans="1:7" ht="15" x14ac:dyDescent="0.25">
      <c r="A9" s="157" t="s">
        <v>183</v>
      </c>
      <c r="B9" s="173">
        <v>29684</v>
      </c>
      <c r="C9" s="219">
        <f>'Web table'!Y142</f>
        <v>0.60709149021174591</v>
      </c>
      <c r="D9" s="176">
        <f>'Web table'!AA142</f>
        <v>7213.886578263302</v>
      </c>
      <c r="E9" s="175">
        <f>'Web table'!AA142</f>
        <v>7213.886578263302</v>
      </c>
      <c r="F9" s="219">
        <f>'Web table'!AC142</f>
        <v>0.15649220934878147</v>
      </c>
      <c r="G9" s="177">
        <f>'Web table'!AE142</f>
        <v>6996.3502680622923</v>
      </c>
    </row>
  </sheetData>
  <mergeCells count="2">
    <mergeCell ref="B2:D2"/>
    <mergeCell ref="E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Web table</vt:lpstr>
      <vt:lpstr>Grants</vt:lpstr>
      <vt:lpstr>Loans</vt:lpstr>
      <vt:lpstr>'Web table'!Print_Area</vt:lpstr>
      <vt:lpstr>'Web table'!Print_Titles</vt:lpstr>
    </vt:vector>
  </TitlesOfParts>
  <Company>Office of Higher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Tricia Grimes</dc:creator>
  <cp:lastModifiedBy>Tricia Grimes</cp:lastModifiedBy>
  <cp:lastPrinted>2010-12-30T22:07:05Z</cp:lastPrinted>
  <dcterms:created xsi:type="dcterms:W3CDTF">2010-09-21T19:56:07Z</dcterms:created>
  <dcterms:modified xsi:type="dcterms:W3CDTF">2010-12-30T22:07:14Z</dcterms:modified>
</cp:coreProperties>
</file>